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udewitz/FOCAL Dropbox/Séminaires/3 Production/25-337 Production Value 2025/7 Documents de cours/Recherches/Working conditions/WC25 pour Nicolas/Austria/"/>
    </mc:Choice>
  </mc:AlternateContent>
  <xr:revisionPtr revIDLastSave="0" documentId="13_ncr:1_{91C15048-65FC-904F-805F-A9E8E16598FD}" xr6:coauthVersionLast="47" xr6:coauthVersionMax="47" xr10:uidLastSave="{00000000-0000-0000-0000-000000000000}"/>
  <bookViews>
    <workbookView xWindow="0" yWindow="500" windowWidth="28800" windowHeight="16140" xr2:uid="{C93F69B2-6327-E349-8514-17AE7ED383C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56" i="1"/>
  <c r="J56" i="1"/>
  <c r="H56" i="1"/>
  <c r="I56" i="1" s="1"/>
  <c r="F56" i="1"/>
  <c r="G56" i="1" s="1"/>
  <c r="D56" i="1"/>
  <c r="E56" i="1" s="1"/>
  <c r="C56" i="1"/>
  <c r="L55" i="1"/>
  <c r="K55" i="1"/>
  <c r="J55" i="1"/>
  <c r="H55" i="1"/>
  <c r="I55" i="1" s="1"/>
  <c r="F55" i="1"/>
  <c r="G55" i="1" s="1"/>
  <c r="D55" i="1"/>
  <c r="E55" i="1" s="1"/>
  <c r="C55" i="1"/>
  <c r="L54" i="1"/>
  <c r="K54" i="1"/>
  <c r="J54" i="1"/>
  <c r="H54" i="1"/>
  <c r="I54" i="1" s="1"/>
  <c r="F54" i="1"/>
  <c r="G54" i="1" s="1"/>
  <c r="D54" i="1"/>
  <c r="E54" i="1" s="1"/>
  <c r="C54" i="1"/>
  <c r="L53" i="1"/>
  <c r="K53" i="1"/>
  <c r="J53" i="1"/>
  <c r="H53" i="1"/>
  <c r="I53" i="1" s="1"/>
  <c r="F53" i="1"/>
  <c r="G53" i="1" s="1"/>
  <c r="D53" i="1"/>
  <c r="E53" i="1" s="1"/>
  <c r="C53" i="1"/>
  <c r="L52" i="1"/>
  <c r="K52" i="1"/>
  <c r="J52" i="1"/>
  <c r="H52" i="1"/>
  <c r="I52" i="1" s="1"/>
  <c r="F52" i="1"/>
  <c r="G52" i="1" s="1"/>
  <c r="D52" i="1"/>
  <c r="E52" i="1" s="1"/>
  <c r="C52" i="1"/>
  <c r="L51" i="1"/>
  <c r="K51" i="1"/>
  <c r="J51" i="1"/>
  <c r="H51" i="1"/>
  <c r="I51" i="1" s="1"/>
  <c r="F51" i="1"/>
  <c r="G51" i="1" s="1"/>
  <c r="D51" i="1"/>
  <c r="E51" i="1" s="1"/>
  <c r="C51" i="1"/>
  <c r="L50" i="1"/>
  <c r="K50" i="1"/>
  <c r="J50" i="1"/>
  <c r="H50" i="1"/>
  <c r="I50" i="1" s="1"/>
  <c r="F50" i="1"/>
  <c r="G50" i="1" s="1"/>
  <c r="D50" i="1"/>
  <c r="E50" i="1" s="1"/>
  <c r="C50" i="1"/>
  <c r="L49" i="1"/>
  <c r="K49" i="1"/>
  <c r="J49" i="1"/>
  <c r="H49" i="1"/>
  <c r="I49" i="1" s="1"/>
  <c r="F49" i="1"/>
  <c r="G49" i="1" s="1"/>
  <c r="D49" i="1"/>
  <c r="E49" i="1" s="1"/>
  <c r="C49" i="1"/>
  <c r="L48" i="1"/>
  <c r="K48" i="1"/>
  <c r="J48" i="1"/>
  <c r="H48" i="1"/>
  <c r="I48" i="1" s="1"/>
  <c r="F48" i="1"/>
  <c r="G48" i="1" s="1"/>
  <c r="D48" i="1"/>
  <c r="E48" i="1" s="1"/>
  <c r="C48" i="1"/>
  <c r="L47" i="1"/>
  <c r="K47" i="1"/>
  <c r="J47" i="1"/>
  <c r="H47" i="1"/>
  <c r="I47" i="1" s="1"/>
  <c r="F47" i="1"/>
  <c r="G47" i="1" s="1"/>
  <c r="D47" i="1"/>
  <c r="E47" i="1" s="1"/>
  <c r="C47" i="1"/>
  <c r="L46" i="1"/>
  <c r="K46" i="1"/>
  <c r="J46" i="1"/>
  <c r="H46" i="1"/>
  <c r="I46" i="1" s="1"/>
  <c r="F46" i="1"/>
  <c r="G46" i="1" s="1"/>
  <c r="D46" i="1"/>
  <c r="E46" i="1" s="1"/>
  <c r="C46" i="1"/>
  <c r="L45" i="1"/>
  <c r="K45" i="1"/>
  <c r="J45" i="1"/>
  <c r="H45" i="1"/>
  <c r="I45" i="1" s="1"/>
  <c r="F45" i="1"/>
  <c r="G45" i="1" s="1"/>
  <c r="D45" i="1"/>
  <c r="E45" i="1" s="1"/>
  <c r="C45" i="1"/>
  <c r="L44" i="1"/>
  <c r="K44" i="1"/>
  <c r="J44" i="1"/>
  <c r="H44" i="1"/>
  <c r="I44" i="1" s="1"/>
  <c r="F44" i="1"/>
  <c r="G44" i="1" s="1"/>
  <c r="D44" i="1"/>
  <c r="E44" i="1" s="1"/>
  <c r="C44" i="1"/>
  <c r="L43" i="1"/>
  <c r="K43" i="1"/>
  <c r="J43" i="1"/>
  <c r="H43" i="1"/>
  <c r="I43" i="1" s="1"/>
  <c r="F43" i="1"/>
  <c r="G43" i="1" s="1"/>
  <c r="D43" i="1"/>
  <c r="E43" i="1" s="1"/>
  <c r="C43" i="1"/>
  <c r="L42" i="1"/>
  <c r="K42" i="1"/>
  <c r="J42" i="1"/>
  <c r="H42" i="1"/>
  <c r="I42" i="1" s="1"/>
  <c r="F42" i="1"/>
  <c r="G42" i="1" s="1"/>
  <c r="D42" i="1"/>
  <c r="E42" i="1" s="1"/>
  <c r="C42" i="1"/>
  <c r="L41" i="1"/>
  <c r="K41" i="1"/>
  <c r="J41" i="1"/>
  <c r="H41" i="1"/>
  <c r="I41" i="1" s="1"/>
  <c r="F41" i="1"/>
  <c r="G41" i="1" s="1"/>
  <c r="D41" i="1"/>
  <c r="E41" i="1" s="1"/>
  <c r="C41" i="1"/>
  <c r="L40" i="1"/>
  <c r="K40" i="1"/>
  <c r="J40" i="1"/>
  <c r="H40" i="1"/>
  <c r="I40" i="1" s="1"/>
  <c r="F40" i="1"/>
  <c r="G40" i="1" s="1"/>
  <c r="D40" i="1"/>
  <c r="E40" i="1" s="1"/>
  <c r="C40" i="1"/>
  <c r="L39" i="1"/>
  <c r="K39" i="1"/>
  <c r="J39" i="1"/>
  <c r="H39" i="1"/>
  <c r="I39" i="1" s="1"/>
  <c r="F39" i="1"/>
  <c r="G39" i="1" s="1"/>
  <c r="D39" i="1"/>
  <c r="E39" i="1" s="1"/>
  <c r="C39" i="1"/>
  <c r="L38" i="1"/>
  <c r="K38" i="1"/>
  <c r="J38" i="1"/>
  <c r="H38" i="1"/>
  <c r="I38" i="1" s="1"/>
  <c r="F38" i="1"/>
  <c r="G38" i="1" s="1"/>
  <c r="D38" i="1"/>
  <c r="E38" i="1" s="1"/>
  <c r="C38" i="1"/>
  <c r="L37" i="1"/>
  <c r="K37" i="1"/>
  <c r="J37" i="1"/>
  <c r="H37" i="1"/>
  <c r="I37" i="1" s="1"/>
  <c r="F37" i="1"/>
  <c r="G37" i="1" s="1"/>
  <c r="D37" i="1"/>
  <c r="E37" i="1" s="1"/>
  <c r="C37" i="1"/>
  <c r="L36" i="1"/>
  <c r="K36" i="1"/>
  <c r="J36" i="1"/>
  <c r="H36" i="1"/>
  <c r="I36" i="1" s="1"/>
  <c r="F36" i="1"/>
  <c r="G36" i="1" s="1"/>
  <c r="D36" i="1"/>
  <c r="E36" i="1" s="1"/>
  <c r="C36" i="1"/>
  <c r="L35" i="1"/>
  <c r="K35" i="1"/>
  <c r="J35" i="1"/>
  <c r="H35" i="1"/>
  <c r="I35" i="1" s="1"/>
  <c r="F35" i="1"/>
  <c r="G35" i="1" s="1"/>
  <c r="D35" i="1"/>
  <c r="E35" i="1" s="1"/>
  <c r="C35" i="1"/>
  <c r="L34" i="1"/>
  <c r="K34" i="1"/>
  <c r="J34" i="1"/>
  <c r="H34" i="1"/>
  <c r="I34" i="1" s="1"/>
  <c r="F34" i="1"/>
  <c r="G34" i="1" s="1"/>
  <c r="D34" i="1"/>
  <c r="E34" i="1" s="1"/>
  <c r="C34" i="1"/>
  <c r="L33" i="1"/>
  <c r="K33" i="1"/>
  <c r="J33" i="1"/>
  <c r="H33" i="1"/>
  <c r="I33" i="1" s="1"/>
  <c r="F33" i="1"/>
  <c r="G33" i="1" s="1"/>
  <c r="D33" i="1"/>
  <c r="E33" i="1" s="1"/>
  <c r="C33" i="1"/>
  <c r="L32" i="1"/>
  <c r="K32" i="1"/>
  <c r="J32" i="1"/>
  <c r="H32" i="1"/>
  <c r="I32" i="1" s="1"/>
  <c r="F32" i="1"/>
  <c r="G32" i="1" s="1"/>
  <c r="D32" i="1"/>
  <c r="E32" i="1" s="1"/>
  <c r="C32" i="1"/>
  <c r="L31" i="1"/>
  <c r="K31" i="1"/>
  <c r="J31" i="1"/>
  <c r="H31" i="1"/>
  <c r="I31" i="1" s="1"/>
  <c r="F31" i="1"/>
  <c r="G31" i="1" s="1"/>
  <c r="D31" i="1"/>
  <c r="E31" i="1" s="1"/>
  <c r="C31" i="1"/>
  <c r="L30" i="1"/>
  <c r="K30" i="1"/>
  <c r="J30" i="1"/>
  <c r="H30" i="1"/>
  <c r="I30" i="1" s="1"/>
  <c r="F30" i="1"/>
  <c r="G30" i="1" s="1"/>
  <c r="D30" i="1"/>
  <c r="E30" i="1" s="1"/>
  <c r="C30" i="1"/>
  <c r="L29" i="1"/>
  <c r="K29" i="1"/>
  <c r="J29" i="1"/>
  <c r="H29" i="1"/>
  <c r="I29" i="1" s="1"/>
  <c r="F29" i="1"/>
  <c r="G29" i="1" s="1"/>
  <c r="D29" i="1"/>
  <c r="E29" i="1" s="1"/>
  <c r="C29" i="1"/>
  <c r="L28" i="1"/>
  <c r="K28" i="1"/>
  <c r="J28" i="1"/>
  <c r="H28" i="1"/>
  <c r="I28" i="1" s="1"/>
  <c r="F28" i="1"/>
  <c r="G28" i="1" s="1"/>
  <c r="D28" i="1"/>
  <c r="E28" i="1" s="1"/>
  <c r="C28" i="1"/>
  <c r="L27" i="1"/>
  <c r="K27" i="1"/>
  <c r="J27" i="1"/>
  <c r="H27" i="1"/>
  <c r="I27" i="1" s="1"/>
  <c r="F27" i="1"/>
  <c r="G27" i="1" s="1"/>
  <c r="D27" i="1"/>
  <c r="E27" i="1" s="1"/>
  <c r="C27" i="1"/>
  <c r="L26" i="1"/>
  <c r="K26" i="1"/>
  <c r="J26" i="1"/>
  <c r="H26" i="1"/>
  <c r="I26" i="1" s="1"/>
  <c r="F26" i="1"/>
  <c r="G26" i="1" s="1"/>
  <c r="D26" i="1"/>
  <c r="E26" i="1" s="1"/>
  <c r="C26" i="1"/>
  <c r="L25" i="1"/>
  <c r="K25" i="1"/>
  <c r="J25" i="1"/>
  <c r="H25" i="1"/>
  <c r="I25" i="1" s="1"/>
  <c r="F25" i="1"/>
  <c r="G25" i="1" s="1"/>
  <c r="D25" i="1"/>
  <c r="E25" i="1" s="1"/>
  <c r="C25" i="1"/>
  <c r="L24" i="1"/>
  <c r="K24" i="1"/>
  <c r="J24" i="1"/>
  <c r="H24" i="1"/>
  <c r="I24" i="1" s="1"/>
  <c r="F24" i="1"/>
  <c r="G24" i="1" s="1"/>
  <c r="D24" i="1"/>
  <c r="E24" i="1" s="1"/>
  <c r="C24" i="1"/>
  <c r="L23" i="1"/>
  <c r="K23" i="1"/>
  <c r="J23" i="1"/>
  <c r="H23" i="1"/>
  <c r="I23" i="1" s="1"/>
  <c r="F23" i="1"/>
  <c r="G23" i="1" s="1"/>
  <c r="D23" i="1"/>
  <c r="E23" i="1" s="1"/>
  <c r="C23" i="1"/>
  <c r="L22" i="1"/>
  <c r="K22" i="1"/>
  <c r="J22" i="1"/>
  <c r="H22" i="1"/>
  <c r="I22" i="1" s="1"/>
  <c r="F22" i="1"/>
  <c r="G22" i="1" s="1"/>
  <c r="D22" i="1"/>
  <c r="E22" i="1" s="1"/>
  <c r="C22" i="1"/>
  <c r="L21" i="1"/>
  <c r="K21" i="1"/>
  <c r="J21" i="1"/>
  <c r="H21" i="1"/>
  <c r="I21" i="1" s="1"/>
  <c r="F21" i="1"/>
  <c r="G21" i="1" s="1"/>
  <c r="D21" i="1"/>
  <c r="E21" i="1" s="1"/>
  <c r="C21" i="1"/>
  <c r="L20" i="1"/>
  <c r="K20" i="1"/>
  <c r="J20" i="1"/>
  <c r="H20" i="1"/>
  <c r="I20" i="1" s="1"/>
  <c r="F20" i="1"/>
  <c r="G20" i="1" s="1"/>
  <c r="D20" i="1"/>
  <c r="E20" i="1" s="1"/>
  <c r="C20" i="1"/>
  <c r="L19" i="1"/>
  <c r="K19" i="1"/>
  <c r="J19" i="1"/>
  <c r="H19" i="1"/>
  <c r="I19" i="1" s="1"/>
  <c r="F19" i="1"/>
  <c r="G19" i="1" s="1"/>
  <c r="D19" i="1"/>
  <c r="E19" i="1" s="1"/>
  <c r="C19" i="1"/>
  <c r="L18" i="1"/>
  <c r="K18" i="1"/>
  <c r="J18" i="1"/>
  <c r="H18" i="1"/>
  <c r="I18" i="1" s="1"/>
  <c r="F18" i="1"/>
  <c r="G18" i="1" s="1"/>
  <c r="D18" i="1"/>
  <c r="E18" i="1" s="1"/>
  <c r="C18" i="1"/>
  <c r="L17" i="1"/>
  <c r="K17" i="1"/>
  <c r="J17" i="1"/>
  <c r="H17" i="1"/>
  <c r="I17" i="1" s="1"/>
  <c r="F17" i="1"/>
  <c r="G17" i="1" s="1"/>
  <c r="D17" i="1"/>
  <c r="E17" i="1" s="1"/>
  <c r="C17" i="1"/>
  <c r="L16" i="1"/>
  <c r="K16" i="1"/>
  <c r="J16" i="1"/>
  <c r="H16" i="1"/>
  <c r="I16" i="1" s="1"/>
  <c r="F16" i="1"/>
  <c r="G16" i="1" s="1"/>
  <c r="D16" i="1"/>
  <c r="E16" i="1" s="1"/>
  <c r="C16" i="1"/>
  <c r="L15" i="1"/>
  <c r="K15" i="1"/>
  <c r="J15" i="1"/>
  <c r="H15" i="1"/>
  <c r="I15" i="1" s="1"/>
  <c r="F15" i="1"/>
  <c r="G15" i="1" s="1"/>
  <c r="D15" i="1"/>
  <c r="E15" i="1" s="1"/>
  <c r="C15" i="1"/>
  <c r="L14" i="1"/>
  <c r="K14" i="1"/>
  <c r="J14" i="1"/>
  <c r="H14" i="1"/>
  <c r="I14" i="1" s="1"/>
  <c r="F14" i="1"/>
  <c r="G14" i="1" s="1"/>
  <c r="D14" i="1"/>
  <c r="E14" i="1" s="1"/>
  <c r="C14" i="1"/>
  <c r="L13" i="1"/>
  <c r="K13" i="1"/>
  <c r="J13" i="1"/>
  <c r="H13" i="1"/>
  <c r="I13" i="1" s="1"/>
  <c r="F13" i="1"/>
  <c r="G13" i="1" s="1"/>
  <c r="D13" i="1"/>
  <c r="E13" i="1" s="1"/>
  <c r="C13" i="1"/>
  <c r="L12" i="1"/>
  <c r="K12" i="1"/>
  <c r="J12" i="1"/>
  <c r="H12" i="1"/>
  <c r="I12" i="1" s="1"/>
  <c r="F12" i="1"/>
  <c r="G12" i="1" s="1"/>
  <c r="D12" i="1"/>
  <c r="E12" i="1" s="1"/>
  <c r="C12" i="1"/>
  <c r="L11" i="1"/>
  <c r="K11" i="1"/>
  <c r="J11" i="1"/>
  <c r="H11" i="1"/>
  <c r="I11" i="1" s="1"/>
  <c r="F11" i="1"/>
  <c r="G11" i="1" s="1"/>
  <c r="D11" i="1"/>
  <c r="E11" i="1" s="1"/>
  <c r="C11" i="1"/>
</calcChain>
</file>

<file path=xl/sharedStrings.xml><?xml version="1.0" encoding="utf-8"?>
<sst xmlns="http://schemas.openxmlformats.org/spreadsheetml/2006/main" count="83" uniqueCount="71">
  <si>
    <r>
      <t xml:space="preserve">wirksam ab </t>
    </r>
    <r>
      <rPr>
        <b/>
        <sz val="14"/>
        <color theme="0"/>
        <rFont val="Verdana"/>
        <family val="2"/>
      </rPr>
      <t>1. Jänner 2024</t>
    </r>
  </si>
  <si>
    <t>(1/4 d. Wochengage)</t>
  </si>
  <si>
    <t>(1/5 d. Wochengage)</t>
  </si>
  <si>
    <t>1. Berufsjahr</t>
  </si>
  <si>
    <t>2. Berufsjahr</t>
  </si>
  <si>
    <t>3. Berufsjahr</t>
  </si>
  <si>
    <t>inkl. SZ/UEL</t>
  </si>
  <si>
    <t>WG mal 4,33</t>
  </si>
  <si>
    <t>reduziert um</t>
  </si>
  <si>
    <t>Musikaufnahmeleitung</t>
  </si>
  <si>
    <t>TV-Producer (freie Vereinbarung)</t>
  </si>
  <si>
    <t>Continuity/Script</t>
  </si>
  <si>
    <t>Synchronregie</t>
  </si>
  <si>
    <t>Kamera im Verbund</t>
  </si>
  <si>
    <t>Schwenker (Operator)</t>
  </si>
  <si>
    <t>Teamassistenz (ENG Team)</t>
  </si>
  <si>
    <t>Digital Image Technican (DIT)</t>
  </si>
  <si>
    <t>Data Wrangler</t>
  </si>
  <si>
    <t>Editor (Schnitt)</t>
  </si>
  <si>
    <t>Sound Design</t>
  </si>
  <si>
    <r>
      <rPr>
        <vertAlign val="superscript"/>
        <sz val="12"/>
        <color theme="0"/>
        <rFont val="Verdana"/>
        <family val="2"/>
      </rPr>
      <t xml:space="preserve">1)  </t>
    </r>
    <r>
      <rPr>
        <sz val="12"/>
        <color theme="0"/>
        <rFont val="Verdana"/>
        <family val="2"/>
      </rPr>
      <t>Fiktionale Filme für die Verwertung im Kino, Fernsehen und Kino -und fernsehähnliche fiktionale Filme für die Verwertung Online sowie Werbefilme</t>
    </r>
  </si>
  <si>
    <r>
      <rPr>
        <vertAlign val="superscript"/>
        <sz val="12"/>
        <color theme="0"/>
        <rFont val="Verdana"/>
        <family val="2"/>
      </rPr>
      <t xml:space="preserve">2)  </t>
    </r>
    <r>
      <rPr>
        <sz val="12"/>
        <color theme="0"/>
        <rFont val="Verdana"/>
        <family val="2"/>
      </rPr>
      <t>Dokumentarfilme und Dokumentationen für die Verwertung im Kino, Fernsehen und non-linear (VOD), ENG Team</t>
    </r>
  </si>
  <si>
    <r>
      <rPr>
        <vertAlign val="superscript"/>
        <sz val="12"/>
        <color theme="0"/>
        <rFont val="Verdana"/>
        <family val="2"/>
      </rPr>
      <t>3)</t>
    </r>
    <r>
      <rPr>
        <sz val="12"/>
        <color theme="0"/>
        <rFont val="Verdana"/>
        <family val="2"/>
      </rPr>
      <t xml:space="preserve"> Wirtschafts-, Image- und Bildungsfilme</t>
    </r>
  </si>
  <si>
    <r>
      <rPr>
        <vertAlign val="superscript"/>
        <sz val="12"/>
        <color theme="0"/>
        <rFont val="Verdana"/>
        <family val="2"/>
      </rPr>
      <t xml:space="preserve">4)  </t>
    </r>
    <r>
      <rPr>
        <sz val="12"/>
        <color theme="0"/>
        <rFont val="Verdana"/>
        <family val="2"/>
      </rPr>
      <t>Nur bei Wirtschafts-, Image- und Bildungsfilmen</t>
    </r>
  </si>
  <si>
    <r>
      <rPr>
        <vertAlign val="superscript"/>
        <sz val="12"/>
        <color theme="0"/>
        <rFont val="Verdana"/>
        <family val="2"/>
      </rPr>
      <t xml:space="preserve">5)  </t>
    </r>
    <r>
      <rPr>
        <sz val="12"/>
        <color theme="0"/>
        <rFont val="Verdana"/>
        <family val="2"/>
      </rPr>
      <t xml:space="preserve">ArbeitnehmerInnen ohne Zweckausbildung, die schematische oder mechanische Arbeiten, insbesondere einfache Hilfsarbeiten auf manueller Natur verrichten </t>
    </r>
  </si>
  <si>
    <t xml:space="preserve">   oder die in Betrieben der  Filmwirtschaft zur Feststellung ihrer beruflichen Eignung in Aufgabengebieten des Filmschaffens eingesetzt werden</t>
  </si>
  <si>
    <r>
      <rPr>
        <vertAlign val="superscript"/>
        <sz val="12"/>
        <color theme="0"/>
        <rFont val="Verdana"/>
        <family val="2"/>
      </rPr>
      <t xml:space="preserve">6)  </t>
    </r>
    <r>
      <rPr>
        <sz val="12"/>
        <color theme="0"/>
        <rFont val="Verdana"/>
        <family val="2"/>
      </rPr>
      <t>Nur bei Wirtschafts- und Bildungsfilmen</t>
    </r>
  </si>
  <si>
    <r>
      <rPr>
        <vertAlign val="superscript"/>
        <sz val="12"/>
        <color theme="0"/>
        <rFont val="Verdana"/>
        <family val="2"/>
      </rPr>
      <t xml:space="preserve">7)  </t>
    </r>
    <r>
      <rPr>
        <sz val="12"/>
        <color theme="0"/>
        <rFont val="Verdana"/>
        <family val="2"/>
      </rPr>
      <t>Voraussetzung für die Einreihung in diese Verwendungsgruppe ist eine mindestens 8-jährige einschlägige Berufspraxis</t>
    </r>
  </si>
  <si>
    <t>Lineproducer 1)</t>
  </si>
  <si>
    <t>Lineproducer II 2)</t>
  </si>
  <si>
    <t>Production Mangaer1)</t>
  </si>
  <si>
    <t>Production Manager 2)</t>
  </si>
  <si>
    <t>Unit Manager 1)</t>
  </si>
  <si>
    <t>Unit Manager 2)</t>
  </si>
  <si>
    <t>Set manager</t>
  </si>
  <si>
    <t>Production accountant</t>
  </si>
  <si>
    <t>Production assistant</t>
  </si>
  <si>
    <t>Director of Photography I 1)</t>
  </si>
  <si>
    <t>Director of Photography II 2)</t>
  </si>
  <si>
    <t>Director of Photography III 3)</t>
  </si>
  <si>
    <t>1. Assistant camera</t>
  </si>
  <si>
    <t>2. Assistant camera</t>
  </si>
  <si>
    <t>Production coordinator</t>
  </si>
  <si>
    <t>Postproduction coordinator</t>
  </si>
  <si>
    <t>Assistant Editor</t>
  </si>
  <si>
    <t>Sound Editor</t>
  </si>
  <si>
    <t>Prop buyer</t>
  </si>
  <si>
    <t>1. Assistant director (AD)</t>
  </si>
  <si>
    <t>Set decorator</t>
  </si>
  <si>
    <t>Costume designer</t>
  </si>
  <si>
    <t>Costume adviser</t>
  </si>
  <si>
    <t>Wardrobe</t>
  </si>
  <si>
    <t>Make-up artist</t>
  </si>
  <si>
    <t>Garderobe-, Maskenbild- und Requisitenassi</t>
  </si>
  <si>
    <t>Sound engineer  II</t>
  </si>
  <si>
    <t>Electrican</t>
  </si>
  <si>
    <t>Driver</t>
  </si>
  <si>
    <t>Sound engineer I 4)</t>
  </si>
  <si>
    <t>Boom operator</t>
  </si>
  <si>
    <t>Set designer</t>
  </si>
  <si>
    <t>Set designer assistant</t>
  </si>
  <si>
    <t>Gaffer</t>
  </si>
  <si>
    <t>Weekly rate</t>
  </si>
  <si>
    <t>Weekly fee flat rate § 7</t>
  </si>
  <si>
    <t xml:space="preserve">Daily fee </t>
  </si>
  <si>
    <t>monthly fee</t>
  </si>
  <si>
    <t>40 hours</t>
  </si>
  <si>
    <t>60 hours</t>
  </si>
  <si>
    <t>8 hours</t>
  </si>
  <si>
    <t>Minimum fee tariffs in EURO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</si>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</sst>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0"/>
      <name val="Verdana"/>
      <family val="2"/>
    </font>
    <font>
      <i/>
      <sz val="10"/>
      <color indexed="9"/>
      <name val="Verdana"/>
      <family val="2"/>
    </font>
    <font>
      <sz val="10"/>
      <color theme="1"/>
      <name val="Verdana"/>
      <family val="2"/>
    </font>
    <font>
      <sz val="12"/>
      <name val="Arial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sz val="12"/>
      <name val="Verdana"/>
      <family val="2"/>
    </font>
    <font>
      <sz val="12"/>
      <color theme="0"/>
      <name val="Verdana"/>
      <family val="2"/>
    </font>
    <font>
      <i/>
      <sz val="10"/>
      <color theme="0"/>
      <name val="Verdana"/>
      <family val="2"/>
    </font>
    <font>
      <sz val="10"/>
      <color theme="0"/>
      <name val="Verdana"/>
      <family val="2"/>
    </font>
    <font>
      <vertAlign val="superscript"/>
      <sz val="12"/>
      <color theme="0"/>
      <name val="Verdana"/>
      <family val="2"/>
    </font>
    <font>
      <b/>
      <sz val="10"/>
      <color theme="0"/>
      <name val="Verdana"/>
      <family val="2"/>
    </font>
    <font>
      <b/>
      <i/>
      <sz val="10"/>
      <color theme="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69AD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2" borderId="0" xfId="2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5" fillId="3" borderId="0" xfId="2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5" fillId="3" borderId="0" xfId="2" applyFont="1" applyFill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1" fontId="10" fillId="2" borderId="6" xfId="0" applyNumberFormat="1" applyFont="1" applyFill="1" applyBorder="1" applyAlignment="1" applyProtection="1">
      <alignment horizontal="center" vertical="center"/>
      <protection locked="0"/>
    </xf>
    <xf numFmtId="4" fontId="11" fillId="2" borderId="6" xfId="0" applyNumberFormat="1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" fontId="11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4" fontId="11" fillId="2" borderId="9" xfId="0" applyNumberFormat="1" applyFont="1" applyFill="1" applyBorder="1" applyAlignment="1" applyProtection="1">
      <alignment horizontal="center" vertical="center"/>
      <protection locked="0"/>
    </xf>
    <xf numFmtId="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9" fontId="11" fillId="2" borderId="9" xfId="0" applyNumberFormat="1" applyFont="1" applyFill="1" applyBorder="1" applyAlignment="1" applyProtection="1">
      <alignment horizontal="center" vertical="center"/>
      <protection locked="0"/>
    </xf>
    <xf numFmtId="9" fontId="11" fillId="2" borderId="10" xfId="0" applyNumberFormat="1" applyFont="1" applyFill="1" applyBorder="1" applyAlignment="1" applyProtection="1">
      <alignment horizontal="center" vertical="center"/>
      <protection locked="0"/>
    </xf>
    <xf numFmtId="4" fontId="5" fillId="2" borderId="0" xfId="2" applyNumberFormat="1" applyFont="1" applyFill="1" applyAlignment="1">
      <alignment vertical="center"/>
    </xf>
    <xf numFmtId="4" fontId="9" fillId="2" borderId="7" xfId="0" applyNumberFormat="1" applyFont="1" applyFill="1" applyBorder="1" applyAlignment="1">
      <alignment vertical="center"/>
    </xf>
    <xf numFmtId="4" fontId="9" fillId="2" borderId="7" xfId="0" applyNumberFormat="1" applyFont="1" applyFill="1" applyBorder="1" applyAlignment="1">
      <alignment horizontal="right" vertical="center" indent="1"/>
    </xf>
    <xf numFmtId="4" fontId="9" fillId="2" borderId="11" xfId="0" applyNumberFormat="1" applyFont="1" applyFill="1" applyBorder="1" applyAlignment="1">
      <alignment horizontal="right" vertical="center" indent="1"/>
    </xf>
    <xf numFmtId="164" fontId="5" fillId="2" borderId="0" xfId="1" applyFont="1" applyFill="1" applyAlignment="1" applyProtection="1">
      <alignment vertical="center"/>
    </xf>
    <xf numFmtId="0" fontId="5" fillId="2" borderId="0" xfId="2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 applyProtection="1">
      <alignment vertical="center"/>
      <protection locked="0"/>
    </xf>
    <xf numFmtId="4" fontId="9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5" fillId="3" borderId="0" xfId="2" applyFont="1" applyFill="1" applyAlignment="1" applyProtection="1">
      <alignment horizontal="center" vertical="center"/>
      <protection locked="0"/>
    </xf>
    <xf numFmtId="4" fontId="13" fillId="2" borderId="6" xfId="0" applyNumberFormat="1" applyFont="1" applyFill="1" applyBorder="1" applyAlignment="1" applyProtection="1">
      <alignment horizontal="center" vertical="center"/>
      <protection locked="0"/>
    </xf>
    <xf numFmtId="4" fontId="13" fillId="2" borderId="4" xfId="0" applyNumberFormat="1" applyFont="1" applyFill="1" applyBorder="1" applyAlignment="1" applyProtection="1">
      <alignment horizontal="center" vertical="center"/>
      <protection locked="0"/>
    </xf>
    <xf numFmtId="4" fontId="14" fillId="2" borderId="9" xfId="0" applyNumberFormat="1" applyFont="1" applyFill="1" applyBorder="1" applyAlignment="1" applyProtection="1">
      <alignment horizontal="center" vertical="center"/>
      <protection locked="0"/>
    </xf>
    <xf numFmtId="4" fontId="15" fillId="2" borderId="7" xfId="0" applyNumberFormat="1" applyFont="1" applyFill="1" applyBorder="1" applyAlignment="1">
      <alignment horizontal="right" vertical="center" indent="1"/>
    </xf>
    <xf numFmtId="49" fontId="11" fillId="2" borderId="20" xfId="0" applyNumberFormat="1" applyFont="1" applyFill="1" applyBorder="1" applyAlignment="1" applyProtection="1">
      <alignment horizontal="center" vertical="center"/>
      <protection locked="0"/>
    </xf>
    <xf numFmtId="49" fontId="11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4" fontId="9" fillId="2" borderId="12" xfId="0" applyNumberFormat="1" applyFont="1" applyFill="1" applyBorder="1" applyAlignment="1" applyProtection="1">
      <alignment horizontal="center" vertical="center"/>
      <protection locked="0"/>
    </xf>
    <xf numFmtId="4" fontId="9" fillId="2" borderId="18" xfId="0" applyNumberFormat="1" applyFont="1" applyFill="1" applyBorder="1" applyAlignment="1" applyProtection="1">
      <alignment horizontal="center" vertical="center"/>
      <protection locked="0"/>
    </xf>
    <xf numFmtId="4" fontId="9" fillId="2" borderId="15" xfId="0" applyNumberFormat="1" applyFont="1" applyFill="1" applyBorder="1" applyAlignment="1" applyProtection="1">
      <alignment horizontal="center" vertical="center"/>
      <protection locked="0"/>
    </xf>
    <xf numFmtId="4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</cellXfs>
  <cellStyles count="3">
    <cellStyle name="Komma" xfId="1" builtinId="3"/>
    <cellStyle name="Standard" xfId="0" builtinId="0"/>
    <cellStyle name="Standard 3" xfId="2" xr:uid="{E33EEDA2-ECC3-0B42-9ADD-908029FED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BD44-921F-5B4E-BF81-C2B16C9BE5E2}">
  <dimension ref="A1:AT149"/>
  <sheetViews>
    <sheetView tabSelected="1" topLeftCell="A39" workbookViewId="0">
      <selection activeCell="A42" sqref="A42:XFD42"/>
    </sheetView>
  </sheetViews>
  <sheetFormatPr baseColWidth="10" defaultColWidth="11" defaultRowHeight="16" x14ac:dyDescent="0.2"/>
  <cols>
    <col min="1" max="1" width="49.1640625" style="6" customWidth="1"/>
    <col min="2" max="5" width="14.1640625" style="6" customWidth="1"/>
    <col min="6" max="7" width="14.1640625" style="6" hidden="1" customWidth="1"/>
    <col min="8" max="9" width="14.1640625" style="6" customWidth="1"/>
    <col min="10" max="12" width="14.1640625" style="6" hidden="1" customWidth="1"/>
    <col min="13" max="13" width="5.1640625" style="33" customWidth="1"/>
    <col min="14" max="16" width="11" style="6"/>
    <col min="17" max="17" width="11" style="33"/>
    <col min="18" max="16384" width="11" style="6"/>
  </cols>
  <sheetData>
    <row r="1" spans="1:46" s="4" customFormat="1" ht="20" x14ac:dyDescent="0.2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4" customFormat="1" ht="18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"/>
      <c r="N2" s="2"/>
      <c r="O2" s="2"/>
      <c r="P2" s="2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1"/>
      <c r="N3" s="5"/>
      <c r="O3" s="5"/>
      <c r="P3" s="5"/>
      <c r="Q3" s="3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7" thickBo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1"/>
      <c r="N4" s="5"/>
      <c r="O4" s="5"/>
      <c r="P4" s="5"/>
      <c r="Q4" s="3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18" customHeight="1" x14ac:dyDescent="0.2">
      <c r="A5" s="7"/>
      <c r="B5" s="44" t="s">
        <v>62</v>
      </c>
      <c r="C5" s="45"/>
      <c r="D5" s="48" t="s">
        <v>63</v>
      </c>
      <c r="E5" s="49"/>
      <c r="F5" s="48" t="s">
        <v>64</v>
      </c>
      <c r="G5" s="52"/>
      <c r="H5" s="52"/>
      <c r="I5" s="49"/>
      <c r="J5" s="48" t="s">
        <v>65</v>
      </c>
      <c r="K5" s="52"/>
      <c r="L5" s="54"/>
      <c r="M5" s="3"/>
      <c r="N5" s="5"/>
      <c r="O5" s="5"/>
      <c r="P5" s="5"/>
      <c r="Q5" s="3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ht="18" customHeight="1" x14ac:dyDescent="0.2">
      <c r="A6" s="8"/>
      <c r="B6" s="46"/>
      <c r="C6" s="47"/>
      <c r="D6" s="50"/>
      <c r="E6" s="51"/>
      <c r="F6" s="50"/>
      <c r="G6" s="53"/>
      <c r="H6" s="53"/>
      <c r="I6" s="51"/>
      <c r="J6" s="50"/>
      <c r="K6" s="53"/>
      <c r="L6" s="55"/>
      <c r="M6" s="3"/>
      <c r="N6" s="5"/>
      <c r="O6" s="5"/>
      <c r="P6" s="5"/>
      <c r="Q6" s="3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18" customHeight="1" x14ac:dyDescent="0.2">
      <c r="A7" s="8"/>
      <c r="B7" s="9" t="s">
        <v>66</v>
      </c>
      <c r="C7" s="9" t="s">
        <v>66</v>
      </c>
      <c r="D7" s="10" t="s">
        <v>67</v>
      </c>
      <c r="E7" s="34" t="s">
        <v>67</v>
      </c>
      <c r="F7" s="38" t="s">
        <v>1</v>
      </c>
      <c r="G7" s="39"/>
      <c r="H7" s="38" t="s">
        <v>2</v>
      </c>
      <c r="I7" s="39"/>
      <c r="J7" s="11" t="s">
        <v>3</v>
      </c>
      <c r="K7" s="11" t="s">
        <v>4</v>
      </c>
      <c r="L7" s="12" t="s">
        <v>5</v>
      </c>
      <c r="M7" s="3"/>
      <c r="N7" s="5"/>
      <c r="O7" s="5"/>
      <c r="P7" s="5"/>
      <c r="Q7" s="3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8" customHeight="1" x14ac:dyDescent="0.2">
      <c r="A8" s="8"/>
      <c r="B8" s="13"/>
      <c r="C8" s="13" t="s">
        <v>6</v>
      </c>
      <c r="D8" s="13"/>
      <c r="E8" s="35" t="s">
        <v>6</v>
      </c>
      <c r="F8" s="13" t="s">
        <v>68</v>
      </c>
      <c r="G8" s="13" t="s">
        <v>68</v>
      </c>
      <c r="H8" s="13" t="s">
        <v>68</v>
      </c>
      <c r="I8" s="13" t="s">
        <v>68</v>
      </c>
      <c r="J8" s="14" t="s">
        <v>7</v>
      </c>
      <c r="K8" s="14" t="s">
        <v>7</v>
      </c>
      <c r="L8" s="15" t="s">
        <v>7</v>
      </c>
      <c r="M8" s="3"/>
      <c r="N8" s="5"/>
      <c r="O8" s="5"/>
      <c r="P8" s="5"/>
      <c r="Q8" s="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8" customHeight="1" x14ac:dyDescent="0.2">
      <c r="A9" s="8"/>
      <c r="B9" s="13"/>
      <c r="C9" s="13"/>
      <c r="D9" s="13"/>
      <c r="E9" s="35"/>
      <c r="F9" s="16"/>
      <c r="G9" s="13" t="s">
        <v>6</v>
      </c>
      <c r="H9" s="16"/>
      <c r="I9" s="13" t="s">
        <v>6</v>
      </c>
      <c r="J9" s="14" t="s">
        <v>8</v>
      </c>
      <c r="K9" s="14" t="s">
        <v>8</v>
      </c>
      <c r="L9" s="15" t="s">
        <v>8</v>
      </c>
      <c r="M9" s="3"/>
      <c r="N9" s="5"/>
      <c r="O9" s="5"/>
      <c r="P9" s="5"/>
      <c r="Q9" s="3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ht="18" customHeight="1" x14ac:dyDescent="0.2">
      <c r="A10" s="8"/>
      <c r="B10" s="17"/>
      <c r="C10" s="18"/>
      <c r="D10" s="17"/>
      <c r="E10" s="36"/>
      <c r="F10" s="19"/>
      <c r="G10" s="18"/>
      <c r="H10" s="19"/>
      <c r="I10" s="18"/>
      <c r="J10" s="20">
        <v>0.4</v>
      </c>
      <c r="K10" s="20">
        <v>0.35</v>
      </c>
      <c r="L10" s="21">
        <v>0.3</v>
      </c>
      <c r="M10" s="3"/>
      <c r="N10" s="5"/>
      <c r="O10" s="22"/>
      <c r="P10" s="22"/>
      <c r="Q10" s="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8" customHeight="1" x14ac:dyDescent="0.2">
      <c r="A11" s="23" t="s">
        <v>70</v>
      </c>
      <c r="B11" s="24">
        <v>0</v>
      </c>
      <c r="C11" s="24">
        <f t="shared" ref="C11:C56" si="0">B11*1.2881166</f>
        <v>0</v>
      </c>
      <c r="D11" s="24">
        <f t="shared" ref="D11:D56" si="1">B11*1.385</f>
        <v>0</v>
      </c>
      <c r="E11" s="37">
        <f>D11*1.2881166</f>
        <v>0</v>
      </c>
      <c r="F11" s="24">
        <f t="shared" ref="F11:F56" si="2">B11/4</f>
        <v>0</v>
      </c>
      <c r="G11" s="24">
        <f>F11*1.2881166</f>
        <v>0</v>
      </c>
      <c r="H11" s="24">
        <f t="shared" ref="H11:H56" si="3">B11/5</f>
        <v>0</v>
      </c>
      <c r="I11" s="24">
        <f t="shared" ref="I11:I16" si="4">H11*1.2881166</f>
        <v>0</v>
      </c>
      <c r="J11" s="24">
        <f t="shared" ref="J11:J54" si="5">B11*4.33*0.6</f>
        <v>0</v>
      </c>
      <c r="K11" s="24">
        <f t="shared" ref="K11:K54" si="6">B11*4.33*0.65</f>
        <v>0</v>
      </c>
      <c r="L11" s="25">
        <f t="shared" ref="L11:L54" si="7">B11*4.33*0.7</f>
        <v>0</v>
      </c>
      <c r="M11" s="3"/>
      <c r="N11" s="5"/>
      <c r="O11" s="5"/>
      <c r="P11" s="5"/>
      <c r="Q11" s="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ht="18" customHeight="1" x14ac:dyDescent="0.2">
      <c r="A12" s="23" t="s">
        <v>47</v>
      </c>
      <c r="B12" s="24">
        <v>1222.5740800000001</v>
      </c>
      <c r="C12" s="24">
        <f t="shared" si="0"/>
        <v>1574.817967177728</v>
      </c>
      <c r="D12" s="24">
        <f t="shared" si="1"/>
        <v>1693.2651008000003</v>
      </c>
      <c r="E12" s="37">
        <f>D12*1.2881166</f>
        <v>2181.1228845411533</v>
      </c>
      <c r="F12" s="24">
        <f t="shared" si="2"/>
        <v>305.64352000000002</v>
      </c>
      <c r="G12" s="24">
        <f>F12*1.2881166</f>
        <v>393.70449179443199</v>
      </c>
      <c r="H12" s="24">
        <f t="shared" si="3"/>
        <v>244.51481600000002</v>
      </c>
      <c r="I12" s="24">
        <f t="shared" si="4"/>
        <v>314.96359343554559</v>
      </c>
      <c r="J12" s="24">
        <f t="shared" si="5"/>
        <v>3176.2474598399999</v>
      </c>
      <c r="K12" s="24">
        <f t="shared" si="6"/>
        <v>3440.9347481600003</v>
      </c>
      <c r="L12" s="25">
        <f t="shared" si="7"/>
        <v>3705.6220364800001</v>
      </c>
      <c r="M12" s="3"/>
      <c r="N12" s="5"/>
      <c r="O12" s="26"/>
      <c r="P12" s="26"/>
      <c r="Q12" s="27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18" customHeight="1" x14ac:dyDescent="0.2">
      <c r="A13" s="23" t="s">
        <v>28</v>
      </c>
      <c r="B13" s="24">
        <v>2017.3862493286531</v>
      </c>
      <c r="C13" s="24">
        <f t="shared" si="0"/>
        <v>2598.6287163719767</v>
      </c>
      <c r="D13" s="24">
        <f t="shared" si="1"/>
        <v>2794.0799553201846</v>
      </c>
      <c r="E13" s="37">
        <f>D13*1.2881166</f>
        <v>3599.100772175188</v>
      </c>
      <c r="F13" s="24">
        <f t="shared" si="2"/>
        <v>504.34656233216327</v>
      </c>
      <c r="G13" s="24">
        <f t="shared" ref="G13:G17" si="8">F13*1.2881166</f>
        <v>649.65717909299417</v>
      </c>
      <c r="H13" s="24">
        <f t="shared" si="3"/>
        <v>403.47724986573064</v>
      </c>
      <c r="I13" s="24">
        <f t="shared" si="4"/>
        <v>519.72574327439543</v>
      </c>
      <c r="J13" s="24">
        <f t="shared" si="5"/>
        <v>5241.1694757558407</v>
      </c>
      <c r="K13" s="24">
        <f t="shared" si="6"/>
        <v>5677.9335987354953</v>
      </c>
      <c r="L13" s="25">
        <f t="shared" si="7"/>
        <v>6114.697721715148</v>
      </c>
      <c r="M13" s="3"/>
      <c r="N13" s="5"/>
      <c r="O13" s="26"/>
      <c r="P13" s="26"/>
      <c r="Q13" s="27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8" customHeight="1" x14ac:dyDescent="0.2">
      <c r="A14" s="23" t="s">
        <v>29</v>
      </c>
      <c r="B14" s="24">
        <v>1267.330485718403</v>
      </c>
      <c r="C14" s="24">
        <f t="shared" si="0"/>
        <v>1632.4694363399378</v>
      </c>
      <c r="D14" s="24">
        <f t="shared" si="1"/>
        <v>1755.2527227199882</v>
      </c>
      <c r="E14" s="37">
        <f>D14*1.2881166</f>
        <v>2260.9701693308139</v>
      </c>
      <c r="F14" s="24">
        <f t="shared" si="2"/>
        <v>316.83262142960075</v>
      </c>
      <c r="G14" s="24">
        <f t="shared" si="8"/>
        <v>408.11735908498446</v>
      </c>
      <c r="H14" s="24">
        <f t="shared" si="3"/>
        <v>253.4660971436806</v>
      </c>
      <c r="I14" s="24">
        <f t="shared" si="4"/>
        <v>326.49388726798753</v>
      </c>
      <c r="J14" s="24">
        <f t="shared" si="5"/>
        <v>3292.5246018964112</v>
      </c>
      <c r="K14" s="24">
        <f t="shared" si="6"/>
        <v>3566.9016520544455</v>
      </c>
      <c r="L14" s="25">
        <f t="shared" si="7"/>
        <v>3841.2787022124794</v>
      </c>
      <c r="M14" s="3"/>
      <c r="N14" s="5"/>
      <c r="O14" s="26"/>
      <c r="P14" s="26"/>
      <c r="Q14" s="2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8" customHeight="1" x14ac:dyDescent="0.2">
      <c r="A15" s="23" t="s">
        <v>30</v>
      </c>
      <c r="B15" s="24">
        <v>1924.8923219717569</v>
      </c>
      <c r="C15" s="24">
        <f t="shared" si="0"/>
        <v>2479.4857531443649</v>
      </c>
      <c r="D15" s="24">
        <f t="shared" si="1"/>
        <v>2665.9758659308832</v>
      </c>
      <c r="E15" s="37">
        <f>D15*1.2881166</f>
        <v>3434.0877681049451</v>
      </c>
      <c r="F15" s="24">
        <f t="shared" si="2"/>
        <v>481.22308049293923</v>
      </c>
      <c r="G15" s="24">
        <f t="shared" si="8"/>
        <v>619.87143828609123</v>
      </c>
      <c r="H15" s="24">
        <f t="shared" si="3"/>
        <v>384.97846439435136</v>
      </c>
      <c r="I15" s="24">
        <f t="shared" si="4"/>
        <v>495.89715062887291</v>
      </c>
      <c r="J15" s="24">
        <f t="shared" si="5"/>
        <v>5000.8702524826249</v>
      </c>
      <c r="K15" s="24">
        <f t="shared" si="6"/>
        <v>5417.6094401895107</v>
      </c>
      <c r="L15" s="25">
        <f t="shared" si="7"/>
        <v>5834.3486278963956</v>
      </c>
      <c r="M15" s="3"/>
      <c r="N15" s="5"/>
      <c r="O15" s="26"/>
      <c r="P15" s="26"/>
      <c r="Q15" s="2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8" customHeight="1" x14ac:dyDescent="0.2">
      <c r="A16" s="23" t="s">
        <v>31</v>
      </c>
      <c r="B16" s="24">
        <v>1247.6359120340792</v>
      </c>
      <c r="C16" s="24">
        <f t="shared" si="0"/>
        <v>1607.1005290472372</v>
      </c>
      <c r="D16" s="24">
        <f t="shared" si="1"/>
        <v>1727.9757381671998</v>
      </c>
      <c r="E16" s="37">
        <f t="shared" ref="E16:E56" si="9">D16*1.2881166</f>
        <v>2225.8342327304235</v>
      </c>
      <c r="F16" s="24">
        <f t="shared" si="2"/>
        <v>311.9089780085198</v>
      </c>
      <c r="G16" s="24">
        <f t="shared" si="8"/>
        <v>401.77513226180929</v>
      </c>
      <c r="H16" s="24">
        <f t="shared" si="3"/>
        <v>249.52718240681583</v>
      </c>
      <c r="I16" s="24">
        <f t="shared" si="4"/>
        <v>321.42010580944742</v>
      </c>
      <c r="J16" s="24">
        <f t="shared" si="5"/>
        <v>3241.3580994645376</v>
      </c>
      <c r="K16" s="24">
        <f t="shared" si="6"/>
        <v>3511.471274419916</v>
      </c>
      <c r="L16" s="25">
        <f t="shared" si="7"/>
        <v>3781.5844493752938</v>
      </c>
      <c r="M16" s="3"/>
      <c r="N16" s="5"/>
      <c r="O16" s="26"/>
      <c r="P16" s="26"/>
      <c r="Q16" s="2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18" customHeight="1" x14ac:dyDescent="0.2">
      <c r="A17" s="23" t="s">
        <v>32</v>
      </c>
      <c r="B17" s="24">
        <v>1162.742080829797</v>
      </c>
      <c r="C17" s="24">
        <f t="shared" si="0"/>
        <v>1497.7473758354033</v>
      </c>
      <c r="D17" s="24">
        <f t="shared" si="1"/>
        <v>1610.3977819492688</v>
      </c>
      <c r="E17" s="37">
        <f t="shared" si="9"/>
        <v>2074.3801155320334</v>
      </c>
      <c r="F17" s="24">
        <f t="shared" si="2"/>
        <v>290.68552020744926</v>
      </c>
      <c r="G17" s="24">
        <f t="shared" si="8"/>
        <v>374.43684395885083</v>
      </c>
      <c r="H17" s="24">
        <f t="shared" si="3"/>
        <v>232.5484161659594</v>
      </c>
      <c r="I17" s="24">
        <f>H17*1.2881166</f>
        <v>299.54947516708063</v>
      </c>
      <c r="J17" s="24">
        <f t="shared" si="5"/>
        <v>3020.8039259958127</v>
      </c>
      <c r="K17" s="24">
        <f t="shared" si="6"/>
        <v>3272.537586495464</v>
      </c>
      <c r="L17" s="25">
        <f t="shared" si="7"/>
        <v>3524.2712469951148</v>
      </c>
      <c r="M17" s="3"/>
      <c r="N17" s="5"/>
      <c r="O17" s="26"/>
      <c r="P17" s="26"/>
      <c r="Q17" s="2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8" customHeight="1" x14ac:dyDescent="0.2">
      <c r="A18" s="23" t="s">
        <v>33</v>
      </c>
      <c r="B18" s="24">
        <v>1055.5159321198264</v>
      </c>
      <c r="C18" s="24">
        <f t="shared" si="0"/>
        <v>1359.6275937280216</v>
      </c>
      <c r="D18" s="24">
        <f t="shared" si="1"/>
        <v>1461.8895659859595</v>
      </c>
      <c r="E18" s="37">
        <f t="shared" si="9"/>
        <v>1883.0842173133096</v>
      </c>
      <c r="F18" s="24">
        <f t="shared" si="2"/>
        <v>263.8789830299566</v>
      </c>
      <c r="G18" s="24">
        <f>F18*1.2881166</f>
        <v>339.90689843200539</v>
      </c>
      <c r="H18" s="24">
        <f t="shared" si="3"/>
        <v>211.10318642396527</v>
      </c>
      <c r="I18" s="24">
        <f>H18*1.2881166</f>
        <v>271.92551874560428</v>
      </c>
      <c r="J18" s="24">
        <f t="shared" si="5"/>
        <v>2742.2303916473088</v>
      </c>
      <c r="K18" s="24">
        <f t="shared" si="6"/>
        <v>2970.7495909512518</v>
      </c>
      <c r="L18" s="25">
        <f t="shared" si="7"/>
        <v>3199.2687902551938</v>
      </c>
      <c r="M18" s="3"/>
      <c r="N18" s="5"/>
      <c r="O18" s="26"/>
      <c r="P18" s="26"/>
      <c r="Q18" s="2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8" customHeight="1" x14ac:dyDescent="0.2">
      <c r="A19" s="23" t="s">
        <v>34</v>
      </c>
      <c r="B19" s="24">
        <v>939.84593134275428</v>
      </c>
      <c r="C19" s="24">
        <f t="shared" si="0"/>
        <v>1210.6311456050621</v>
      </c>
      <c r="D19" s="24">
        <f t="shared" si="1"/>
        <v>1301.6866149097148</v>
      </c>
      <c r="E19" s="37">
        <f t="shared" si="9"/>
        <v>1676.724136663011</v>
      </c>
      <c r="F19" s="24">
        <f t="shared" si="2"/>
        <v>234.96148283568857</v>
      </c>
      <c r="G19" s="24">
        <f>F19*1.2881166</f>
        <v>302.65778640126553</v>
      </c>
      <c r="H19" s="24">
        <f t="shared" si="3"/>
        <v>187.96918626855086</v>
      </c>
      <c r="I19" s="24">
        <f>H19*1.2881166</f>
        <v>242.12622912101241</v>
      </c>
      <c r="J19" s="24">
        <f t="shared" si="5"/>
        <v>2441.7197296284758</v>
      </c>
      <c r="K19" s="24">
        <f t="shared" si="6"/>
        <v>2645.1963737641822</v>
      </c>
      <c r="L19" s="25">
        <f t="shared" si="7"/>
        <v>2848.6730178998882</v>
      </c>
      <c r="M19" s="3"/>
      <c r="N19" s="5"/>
      <c r="O19" s="26"/>
      <c r="P19" s="26"/>
      <c r="Q19" s="2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8" customHeight="1" x14ac:dyDescent="0.2">
      <c r="A20" s="23" t="s">
        <v>9</v>
      </c>
      <c r="B20" s="24">
        <v>1139.3689946707225</v>
      </c>
      <c r="C20" s="24">
        <f t="shared" si="0"/>
        <v>1467.6401155606691</v>
      </c>
      <c r="D20" s="24">
        <f t="shared" si="1"/>
        <v>1578.0260576189507</v>
      </c>
      <c r="E20" s="37">
        <f t="shared" si="9"/>
        <v>2032.6815600515267</v>
      </c>
      <c r="F20" s="24">
        <f t="shared" si="2"/>
        <v>284.84224866768062</v>
      </c>
      <c r="G20" s="24">
        <f>F20*1.2881166</f>
        <v>366.91002889016727</v>
      </c>
      <c r="H20" s="24">
        <f t="shared" si="3"/>
        <v>227.8737989341445</v>
      </c>
      <c r="I20" s="24">
        <f>H20*1.2881166</f>
        <v>293.52802311213384</v>
      </c>
      <c r="J20" s="24">
        <f t="shared" si="5"/>
        <v>2960.0806481545374</v>
      </c>
      <c r="K20" s="24">
        <f t="shared" si="6"/>
        <v>3206.7540355007486</v>
      </c>
      <c r="L20" s="25">
        <f t="shared" si="7"/>
        <v>3453.4274228469599</v>
      </c>
      <c r="M20" s="3"/>
      <c r="N20" s="5"/>
      <c r="O20" s="26"/>
      <c r="P20" s="26"/>
      <c r="Q20" s="2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ht="18" customHeight="1" x14ac:dyDescent="0.2">
      <c r="A21" s="23" t="s">
        <v>10</v>
      </c>
      <c r="B21" s="24">
        <v>0</v>
      </c>
      <c r="C21" s="24">
        <f t="shared" si="0"/>
        <v>0</v>
      </c>
      <c r="D21" s="24">
        <f t="shared" si="1"/>
        <v>0</v>
      </c>
      <c r="E21" s="37">
        <f t="shared" si="9"/>
        <v>0</v>
      </c>
      <c r="F21" s="24">
        <f t="shared" si="2"/>
        <v>0</v>
      </c>
      <c r="G21" s="24">
        <f>F21*1.2881166</f>
        <v>0</v>
      </c>
      <c r="H21" s="24">
        <f t="shared" si="3"/>
        <v>0</v>
      </c>
      <c r="I21" s="24">
        <f>H21*1.2881166</f>
        <v>0</v>
      </c>
      <c r="J21" s="24">
        <f t="shared" si="5"/>
        <v>0</v>
      </c>
      <c r="K21" s="24">
        <f t="shared" si="6"/>
        <v>0</v>
      </c>
      <c r="L21" s="25">
        <f t="shared" si="7"/>
        <v>0</v>
      </c>
      <c r="M21" s="3"/>
      <c r="N21" s="5"/>
      <c r="O21" s="26"/>
      <c r="P21" s="26"/>
      <c r="Q21" s="27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8" customHeight="1" x14ac:dyDescent="0.2">
      <c r="A22" s="23" t="s">
        <v>35</v>
      </c>
      <c r="B22" s="24">
        <v>1214.4171082105793</v>
      </c>
      <c r="C22" s="24">
        <f t="shared" si="0"/>
        <v>1564.3108364100433</v>
      </c>
      <c r="D22" s="24">
        <f t="shared" si="1"/>
        <v>1681.9676948716524</v>
      </c>
      <c r="E22" s="37">
        <f t="shared" si="9"/>
        <v>2166.5705084279102</v>
      </c>
      <c r="F22" s="24">
        <f t="shared" si="2"/>
        <v>303.60427705264482</v>
      </c>
      <c r="G22" s="24">
        <f t="shared" ref="G22:G56" si="10">F22*1.2881166</f>
        <v>391.07770910251082</v>
      </c>
      <c r="H22" s="24">
        <f t="shared" si="3"/>
        <v>242.88342164211585</v>
      </c>
      <c r="I22" s="24">
        <f t="shared" ref="I22:I56" si="11">H22*1.2881166</f>
        <v>312.86216728200867</v>
      </c>
      <c r="J22" s="24">
        <f t="shared" si="5"/>
        <v>3155.0556471310847</v>
      </c>
      <c r="K22" s="24">
        <f t="shared" si="6"/>
        <v>3417.9769510586752</v>
      </c>
      <c r="L22" s="25">
        <f t="shared" si="7"/>
        <v>3680.8982549862653</v>
      </c>
      <c r="M22" s="3"/>
      <c r="N22" s="5"/>
      <c r="O22" s="26"/>
      <c r="P22" s="26"/>
      <c r="Q22" s="27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18" customHeight="1" x14ac:dyDescent="0.2">
      <c r="A23" s="23" t="s">
        <v>36</v>
      </c>
      <c r="B23" s="24">
        <v>737.12683873501703</v>
      </c>
      <c r="C23" s="24">
        <f t="shared" si="0"/>
        <v>949.50531728009844</v>
      </c>
      <c r="D23" s="24">
        <f t="shared" si="1"/>
        <v>1020.9206716479986</v>
      </c>
      <c r="E23" s="37">
        <f t="shared" si="9"/>
        <v>1315.0648644329362</v>
      </c>
      <c r="F23" s="24">
        <f t="shared" si="2"/>
        <v>184.28170968375426</v>
      </c>
      <c r="G23" s="24">
        <f t="shared" si="10"/>
        <v>237.37632932002461</v>
      </c>
      <c r="H23" s="24">
        <f t="shared" si="3"/>
        <v>147.42536774700341</v>
      </c>
      <c r="I23" s="24">
        <f t="shared" si="11"/>
        <v>189.90106345601967</v>
      </c>
      <c r="J23" s="24">
        <f t="shared" si="5"/>
        <v>1915.055527033574</v>
      </c>
      <c r="K23" s="24">
        <f t="shared" si="6"/>
        <v>2074.6434876197054</v>
      </c>
      <c r="L23" s="25">
        <f t="shared" si="7"/>
        <v>2234.2314482058364</v>
      </c>
      <c r="M23" s="3"/>
      <c r="N23" s="5"/>
      <c r="O23" s="26"/>
      <c r="P23" s="26"/>
      <c r="Q23" s="27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18" customHeight="1" x14ac:dyDescent="0.2">
      <c r="A24" s="23" t="s">
        <v>11</v>
      </c>
      <c r="B24" s="24">
        <v>886.36416000000008</v>
      </c>
      <c r="C24" s="24">
        <f t="shared" si="0"/>
        <v>1141.740388141056</v>
      </c>
      <c r="D24" s="24">
        <f t="shared" si="1"/>
        <v>1227.6143616000002</v>
      </c>
      <c r="E24" s="37">
        <f t="shared" si="9"/>
        <v>1581.3104375753628</v>
      </c>
      <c r="F24" s="24">
        <f t="shared" si="2"/>
        <v>221.59104000000002</v>
      </c>
      <c r="G24" s="24">
        <f t="shared" si="10"/>
        <v>285.43509703526399</v>
      </c>
      <c r="H24" s="24">
        <f t="shared" si="3"/>
        <v>177.27283200000002</v>
      </c>
      <c r="I24" s="24">
        <f t="shared" si="11"/>
        <v>228.34807762821123</v>
      </c>
      <c r="J24" s="24">
        <f t="shared" si="5"/>
        <v>2302.7740876800003</v>
      </c>
      <c r="K24" s="24">
        <f t="shared" si="6"/>
        <v>2494.6719283200005</v>
      </c>
      <c r="L24" s="25">
        <f t="shared" si="7"/>
        <v>2686.5697689600001</v>
      </c>
      <c r="M24" s="3"/>
      <c r="N24" s="5"/>
      <c r="O24" s="26"/>
      <c r="P24" s="26"/>
      <c r="Q24" s="2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18" customHeight="1" x14ac:dyDescent="0.2">
      <c r="A25" s="23" t="s">
        <v>12</v>
      </c>
      <c r="B25" s="24">
        <v>1999.6996562826764</v>
      </c>
      <c r="C25" s="24">
        <f t="shared" si="0"/>
        <v>2575.8463222720097</v>
      </c>
      <c r="D25" s="24">
        <f t="shared" si="1"/>
        <v>2769.5840239515069</v>
      </c>
      <c r="E25" s="37">
        <f t="shared" si="9"/>
        <v>3567.5471563467336</v>
      </c>
      <c r="F25" s="24">
        <f t="shared" si="2"/>
        <v>499.9249140706691</v>
      </c>
      <c r="G25" s="24">
        <f t="shared" si="10"/>
        <v>643.96158056800243</v>
      </c>
      <c r="H25" s="24">
        <f t="shared" si="3"/>
        <v>399.93993125653526</v>
      </c>
      <c r="I25" s="24">
        <f t="shared" si="11"/>
        <v>515.16926445440185</v>
      </c>
      <c r="J25" s="24">
        <f t="shared" si="5"/>
        <v>5195.2197070223938</v>
      </c>
      <c r="K25" s="24">
        <f t="shared" si="6"/>
        <v>5628.1546826075937</v>
      </c>
      <c r="L25" s="25">
        <f t="shared" si="7"/>
        <v>6061.0896581927927</v>
      </c>
      <c r="M25" s="3"/>
      <c r="N25" s="5"/>
      <c r="O25" s="26"/>
      <c r="P25" s="26"/>
      <c r="Q25" s="27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18" customHeight="1" x14ac:dyDescent="0.2">
      <c r="A26" s="23" t="s">
        <v>37</v>
      </c>
      <c r="B26" s="24">
        <v>2764.5431621885277</v>
      </c>
      <c r="C26" s="24">
        <f t="shared" si="0"/>
        <v>3561.0539386315349</v>
      </c>
      <c r="D26" s="24">
        <f t="shared" si="1"/>
        <v>3828.8922796311108</v>
      </c>
      <c r="E26" s="37">
        <f t="shared" si="9"/>
        <v>4932.0597050046754</v>
      </c>
      <c r="F26" s="24">
        <f t="shared" si="2"/>
        <v>691.13579054713193</v>
      </c>
      <c r="G26" s="24">
        <f t="shared" si="10"/>
        <v>890.26348465788374</v>
      </c>
      <c r="H26" s="24">
        <f t="shared" si="3"/>
        <v>552.90863243770559</v>
      </c>
      <c r="I26" s="24">
        <f t="shared" si="11"/>
        <v>712.21078772630699</v>
      </c>
      <c r="J26" s="24">
        <f t="shared" si="5"/>
        <v>7182.2831353657957</v>
      </c>
      <c r="K26" s="24">
        <f t="shared" si="6"/>
        <v>7780.8067299796121</v>
      </c>
      <c r="L26" s="25">
        <f t="shared" si="7"/>
        <v>8379.3303245934276</v>
      </c>
      <c r="M26" s="3"/>
      <c r="N26" s="5"/>
      <c r="O26" s="26"/>
      <c r="P26" s="26"/>
      <c r="Q26" s="27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ht="18" customHeight="1" x14ac:dyDescent="0.2">
      <c r="A27" s="23" t="s">
        <v>38</v>
      </c>
      <c r="B27" s="24">
        <v>2049.9448500441154</v>
      </c>
      <c r="C27" s="24">
        <f t="shared" si="0"/>
        <v>2640.5679904263357</v>
      </c>
      <c r="D27" s="24">
        <f t="shared" si="1"/>
        <v>2839.1736173110999</v>
      </c>
      <c r="E27" s="37">
        <f t="shared" si="9"/>
        <v>3657.1866667404747</v>
      </c>
      <c r="F27" s="24">
        <f t="shared" si="2"/>
        <v>512.48621251102884</v>
      </c>
      <c r="G27" s="24">
        <f t="shared" si="10"/>
        <v>660.14199760658391</v>
      </c>
      <c r="H27" s="24">
        <f t="shared" si="3"/>
        <v>409.98897000882306</v>
      </c>
      <c r="I27" s="24">
        <f t="shared" si="11"/>
        <v>528.11359808526709</v>
      </c>
      <c r="J27" s="24">
        <f t="shared" si="5"/>
        <v>5325.7567204146117</v>
      </c>
      <c r="K27" s="24">
        <f t="shared" si="6"/>
        <v>5769.5697804491638</v>
      </c>
      <c r="L27" s="25">
        <f t="shared" si="7"/>
        <v>6213.3828404837141</v>
      </c>
      <c r="M27" s="3"/>
      <c r="N27" s="5"/>
      <c r="O27" s="26"/>
      <c r="P27" s="26"/>
      <c r="Q27" s="27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ht="18" customHeight="1" x14ac:dyDescent="0.2">
      <c r="A28" s="23" t="s">
        <v>39</v>
      </c>
      <c r="B28" s="24">
        <v>1579.4405097199046</v>
      </c>
      <c r="C28" s="24">
        <f t="shared" si="0"/>
        <v>2034.5035392826703</v>
      </c>
      <c r="D28" s="24">
        <f t="shared" si="1"/>
        <v>2187.5251059620678</v>
      </c>
      <c r="E28" s="37">
        <f t="shared" si="9"/>
        <v>2817.7874019064984</v>
      </c>
      <c r="F28" s="24">
        <f t="shared" si="2"/>
        <v>394.86012742997616</v>
      </c>
      <c r="G28" s="24">
        <f>F28*1.2881166</f>
        <v>508.62588482066758</v>
      </c>
      <c r="H28" s="24">
        <f t="shared" si="3"/>
        <v>315.88810194398093</v>
      </c>
      <c r="I28" s="24">
        <f>H28*1.2881166</f>
        <v>406.9007078565341</v>
      </c>
      <c r="J28" s="24">
        <f>B28*4.33*0.6</f>
        <v>4103.3864442523118</v>
      </c>
      <c r="K28" s="24">
        <f>B28*4.33*0.65</f>
        <v>4445.335314606672</v>
      </c>
      <c r="L28" s="25">
        <f>B28*4.33*0.7</f>
        <v>4787.2841849610304</v>
      </c>
      <c r="M28" s="3"/>
      <c r="N28" s="5"/>
      <c r="O28" s="26"/>
      <c r="P28" s="26"/>
      <c r="Q28" s="2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8" customHeight="1" x14ac:dyDescent="0.2">
      <c r="A29" s="23" t="s">
        <v>13</v>
      </c>
      <c r="B29" s="24">
        <v>1191.044022051504</v>
      </c>
      <c r="C29" s="24">
        <f t="shared" si="0"/>
        <v>1534.2035761353084</v>
      </c>
      <c r="D29" s="24">
        <f t="shared" si="1"/>
        <v>1649.5959705413331</v>
      </c>
      <c r="E29" s="37">
        <f t="shared" si="9"/>
        <v>2124.871952947402</v>
      </c>
      <c r="F29" s="24">
        <f t="shared" si="2"/>
        <v>297.76100551287601</v>
      </c>
      <c r="G29" s="24">
        <f>F29*1.2881166</f>
        <v>383.55089403382709</v>
      </c>
      <c r="H29" s="24">
        <f t="shared" si="3"/>
        <v>238.20880441030081</v>
      </c>
      <c r="I29" s="24">
        <f>H29*1.2881166</f>
        <v>306.84071522706165</v>
      </c>
      <c r="J29" s="24">
        <f>B29*4.33*0.6</f>
        <v>3094.3323692898075</v>
      </c>
      <c r="K29" s="24">
        <f>B29*4.33*0.65</f>
        <v>3352.1934000639585</v>
      </c>
      <c r="L29" s="25">
        <f>B29*4.33*0.7</f>
        <v>3610.0544308381086</v>
      </c>
      <c r="M29" s="3"/>
      <c r="N29" s="5"/>
      <c r="O29" s="26"/>
      <c r="P29" s="26"/>
      <c r="Q29" s="27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8" customHeight="1" x14ac:dyDescent="0.2">
      <c r="A30" s="23" t="s">
        <v>40</v>
      </c>
      <c r="B30" s="24">
        <v>1162.742080829797</v>
      </c>
      <c r="C30" s="24">
        <f t="shared" si="0"/>
        <v>1497.7473758354033</v>
      </c>
      <c r="D30" s="24">
        <f t="shared" si="1"/>
        <v>1610.3977819492688</v>
      </c>
      <c r="E30" s="37">
        <f t="shared" si="9"/>
        <v>2074.3801155320334</v>
      </c>
      <c r="F30" s="24">
        <f t="shared" si="2"/>
        <v>290.68552020744926</v>
      </c>
      <c r="G30" s="24">
        <f t="shared" si="10"/>
        <v>374.43684395885083</v>
      </c>
      <c r="H30" s="24">
        <f t="shared" si="3"/>
        <v>232.5484161659594</v>
      </c>
      <c r="I30" s="24">
        <f t="shared" si="11"/>
        <v>299.54947516708063</v>
      </c>
      <c r="J30" s="24">
        <f t="shared" si="5"/>
        <v>3020.8039259958127</v>
      </c>
      <c r="K30" s="24">
        <f t="shared" si="6"/>
        <v>3272.537586495464</v>
      </c>
      <c r="L30" s="25">
        <f t="shared" si="7"/>
        <v>3524.2712469951148</v>
      </c>
      <c r="M30" s="3"/>
      <c r="N30" s="5"/>
      <c r="O30" s="26"/>
      <c r="P30" s="26"/>
      <c r="Q30" s="27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ht="18" customHeight="1" x14ac:dyDescent="0.2">
      <c r="A31" s="23" t="s">
        <v>41</v>
      </c>
      <c r="B31" s="24">
        <v>885.36665690482869</v>
      </c>
      <c r="C31" s="24">
        <f t="shared" si="0"/>
        <v>1140.4554878456145</v>
      </c>
      <c r="D31" s="24">
        <f t="shared" si="1"/>
        <v>1226.2328198131877</v>
      </c>
      <c r="E31" s="37">
        <f t="shared" si="9"/>
        <v>1579.5308506661759</v>
      </c>
      <c r="F31" s="24">
        <f t="shared" si="2"/>
        <v>221.34166422620717</v>
      </c>
      <c r="G31" s="24">
        <f t="shared" si="10"/>
        <v>285.11387196140362</v>
      </c>
      <c r="H31" s="24">
        <f t="shared" si="3"/>
        <v>177.07333138096573</v>
      </c>
      <c r="I31" s="24">
        <f t="shared" si="11"/>
        <v>228.09109756912287</v>
      </c>
      <c r="J31" s="24">
        <f t="shared" si="5"/>
        <v>2300.1825746387449</v>
      </c>
      <c r="K31" s="24">
        <f t="shared" si="6"/>
        <v>2491.8644558586407</v>
      </c>
      <c r="L31" s="25">
        <f t="shared" si="7"/>
        <v>2683.5463370785355</v>
      </c>
      <c r="M31" s="3"/>
      <c r="N31" s="5"/>
      <c r="O31" s="26"/>
      <c r="P31" s="26"/>
      <c r="Q31" s="27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ht="18" customHeight="1" x14ac:dyDescent="0.2">
      <c r="A32" s="23" t="s">
        <v>14</v>
      </c>
      <c r="B32" s="24">
        <v>1191.044022051504</v>
      </c>
      <c r="C32" s="24">
        <f t="shared" si="0"/>
        <v>1534.2035761353084</v>
      </c>
      <c r="D32" s="24">
        <f t="shared" si="1"/>
        <v>1649.5959705413331</v>
      </c>
      <c r="E32" s="37">
        <f t="shared" si="9"/>
        <v>2124.871952947402</v>
      </c>
      <c r="F32" s="24">
        <f t="shared" si="2"/>
        <v>297.76100551287601</v>
      </c>
      <c r="G32" s="24">
        <f t="shared" si="10"/>
        <v>383.55089403382709</v>
      </c>
      <c r="H32" s="24">
        <f t="shared" si="3"/>
        <v>238.20880441030081</v>
      </c>
      <c r="I32" s="24">
        <f t="shared" si="11"/>
        <v>306.84071522706165</v>
      </c>
      <c r="J32" s="24">
        <f t="shared" si="5"/>
        <v>3094.3323692898075</v>
      </c>
      <c r="K32" s="24">
        <f t="shared" si="6"/>
        <v>3352.1934000639585</v>
      </c>
      <c r="L32" s="25">
        <f t="shared" si="7"/>
        <v>3610.0544308381086</v>
      </c>
      <c r="M32" s="3"/>
      <c r="N32" s="5"/>
      <c r="O32" s="26"/>
      <c r="P32" s="26"/>
      <c r="Q32" s="2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ht="18" customHeight="1" x14ac:dyDescent="0.2">
      <c r="A33" s="23" t="s">
        <v>15</v>
      </c>
      <c r="B33" s="24">
        <v>1074.8251525906624</v>
      </c>
      <c r="C33" s="24">
        <f t="shared" si="0"/>
        <v>1384.5001211495651</v>
      </c>
      <c r="D33" s="24">
        <f t="shared" si="1"/>
        <v>1488.6328363380674</v>
      </c>
      <c r="E33" s="37">
        <f t="shared" si="9"/>
        <v>1917.5326677921478</v>
      </c>
      <c r="F33" s="24">
        <f t="shared" si="2"/>
        <v>268.70628814766559</v>
      </c>
      <c r="G33" s="24">
        <f t="shared" si="10"/>
        <v>346.12503028739127</v>
      </c>
      <c r="H33" s="24">
        <f t="shared" si="3"/>
        <v>214.96503051813247</v>
      </c>
      <c r="I33" s="24">
        <f t="shared" si="11"/>
        <v>276.90002422991302</v>
      </c>
      <c r="J33" s="24">
        <f t="shared" si="5"/>
        <v>2792.3957464305408</v>
      </c>
      <c r="K33" s="24">
        <f t="shared" si="6"/>
        <v>3025.0953919664198</v>
      </c>
      <c r="L33" s="25">
        <f t="shared" si="7"/>
        <v>3257.7950375022979</v>
      </c>
      <c r="M33" s="3"/>
      <c r="N33" s="5"/>
      <c r="O33" s="26"/>
      <c r="P33" s="26"/>
      <c r="Q33" s="27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8" customHeight="1" x14ac:dyDescent="0.2">
      <c r="A34" s="23" t="s">
        <v>42</v>
      </c>
      <c r="B34" s="24">
        <v>864.31839501789239</v>
      </c>
      <c r="C34" s="24">
        <f t="shared" si="0"/>
        <v>1113.3428723079044</v>
      </c>
      <c r="D34" s="24">
        <f t="shared" si="1"/>
        <v>1197.080977099781</v>
      </c>
      <c r="E34" s="37">
        <f t="shared" si="9"/>
        <v>1541.9798781464476</v>
      </c>
      <c r="F34" s="24">
        <f t="shared" si="2"/>
        <v>216.0795987544731</v>
      </c>
      <c r="G34" s="24">
        <f t="shared" si="10"/>
        <v>278.33571807697609</v>
      </c>
      <c r="H34" s="24">
        <f t="shared" si="3"/>
        <v>172.86367900357848</v>
      </c>
      <c r="I34" s="24">
        <f t="shared" si="11"/>
        <v>222.6685744615809</v>
      </c>
      <c r="J34" s="24">
        <f t="shared" si="5"/>
        <v>2245.4991902564843</v>
      </c>
      <c r="K34" s="24">
        <f t="shared" si="6"/>
        <v>2432.6241227778582</v>
      </c>
      <c r="L34" s="25">
        <f t="shared" si="7"/>
        <v>2619.7490552992317</v>
      </c>
      <c r="M34" s="3"/>
      <c r="N34" s="5"/>
      <c r="O34" s="26"/>
      <c r="P34" s="26"/>
      <c r="Q34" s="27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ht="18" customHeight="1" x14ac:dyDescent="0.2">
      <c r="A35" s="23" t="s">
        <v>43</v>
      </c>
      <c r="B35" s="24">
        <v>1037.7711106919385</v>
      </c>
      <c r="C35" s="24">
        <f t="shared" si="0"/>
        <v>1336.7701946827233</v>
      </c>
      <c r="D35" s="24">
        <f t="shared" si="1"/>
        <v>1437.3129883083348</v>
      </c>
      <c r="E35" s="37">
        <f t="shared" si="9"/>
        <v>1851.4267196355718</v>
      </c>
      <c r="F35" s="24">
        <f t="shared" si="2"/>
        <v>259.44277767298462</v>
      </c>
      <c r="G35" s="24">
        <f t="shared" si="10"/>
        <v>334.19254867068082</v>
      </c>
      <c r="H35" s="24">
        <f t="shared" si="3"/>
        <v>207.5542221383877</v>
      </c>
      <c r="I35" s="24">
        <f t="shared" si="11"/>
        <v>267.35403893654467</v>
      </c>
      <c r="J35" s="24">
        <f t="shared" si="5"/>
        <v>2696.1293455776558</v>
      </c>
      <c r="K35" s="24">
        <f t="shared" si="6"/>
        <v>2920.8067910424606</v>
      </c>
      <c r="L35" s="25">
        <f t="shared" si="7"/>
        <v>3145.484236507265</v>
      </c>
      <c r="M35" s="3"/>
      <c r="N35" s="5"/>
      <c r="O35" s="26"/>
      <c r="P35" s="26"/>
      <c r="Q35" s="2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8" customHeight="1" x14ac:dyDescent="0.2">
      <c r="A36" s="23" t="s">
        <v>16</v>
      </c>
      <c r="B36" s="24">
        <v>1037.7711106919385</v>
      </c>
      <c r="C36" s="24">
        <f t="shared" si="0"/>
        <v>1336.7701946827233</v>
      </c>
      <c r="D36" s="24">
        <f t="shared" si="1"/>
        <v>1437.3129883083348</v>
      </c>
      <c r="E36" s="37">
        <f t="shared" si="9"/>
        <v>1851.4267196355718</v>
      </c>
      <c r="F36" s="24">
        <f t="shared" si="2"/>
        <v>259.44277767298462</v>
      </c>
      <c r="G36" s="24">
        <f t="shared" si="10"/>
        <v>334.19254867068082</v>
      </c>
      <c r="H36" s="24">
        <f t="shared" si="3"/>
        <v>207.5542221383877</v>
      </c>
      <c r="I36" s="24">
        <f t="shared" si="11"/>
        <v>267.35403893654467</v>
      </c>
      <c r="J36" s="24">
        <f t="shared" si="5"/>
        <v>2696.1293455776558</v>
      </c>
      <c r="K36" s="24">
        <f t="shared" si="6"/>
        <v>2920.8067910424606</v>
      </c>
      <c r="L36" s="25">
        <f t="shared" si="7"/>
        <v>3145.484236507265</v>
      </c>
      <c r="M36" s="3"/>
      <c r="N36" s="5"/>
      <c r="O36" s="26"/>
      <c r="P36" s="26"/>
      <c r="Q36" s="27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8" customHeight="1" x14ac:dyDescent="0.2">
      <c r="A37" s="23" t="s">
        <v>17</v>
      </c>
      <c r="B37" s="24">
        <v>728.09755881134095</v>
      </c>
      <c r="C37" s="24">
        <f t="shared" si="0"/>
        <v>937.87455192436448</v>
      </c>
      <c r="D37" s="24">
        <f t="shared" si="1"/>
        <v>1008.4151189537072</v>
      </c>
      <c r="E37" s="37">
        <f t="shared" si="9"/>
        <v>1298.9562544152448</v>
      </c>
      <c r="F37" s="24">
        <f t="shared" si="2"/>
        <v>182.02438970283524</v>
      </c>
      <c r="G37" s="24">
        <f t="shared" si="10"/>
        <v>234.46863798109112</v>
      </c>
      <c r="H37" s="24">
        <f t="shared" si="3"/>
        <v>145.61951176226819</v>
      </c>
      <c r="I37" s="24">
        <f t="shared" si="11"/>
        <v>187.57491038487291</v>
      </c>
      <c r="J37" s="24">
        <f t="shared" si="5"/>
        <v>1891.5974577918637</v>
      </c>
      <c r="K37" s="24">
        <f t="shared" si="6"/>
        <v>2049.2305792745192</v>
      </c>
      <c r="L37" s="25">
        <f t="shared" si="7"/>
        <v>2206.8637007571742</v>
      </c>
      <c r="M37" s="3"/>
      <c r="N37" s="5"/>
      <c r="O37" s="26"/>
      <c r="P37" s="26"/>
      <c r="Q37" s="27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8" customHeight="1" x14ac:dyDescent="0.2">
      <c r="A38" s="23" t="s">
        <v>18</v>
      </c>
      <c r="B38" s="24">
        <v>1267.3273473629311</v>
      </c>
      <c r="C38" s="24">
        <f t="shared" si="0"/>
        <v>1632.4653937721575</v>
      </c>
      <c r="D38" s="24">
        <f t="shared" si="1"/>
        <v>1755.2483760976595</v>
      </c>
      <c r="E38" s="37">
        <f t="shared" si="9"/>
        <v>2260.9645703744382</v>
      </c>
      <c r="F38" s="24">
        <f t="shared" si="2"/>
        <v>316.83183684073276</v>
      </c>
      <c r="G38" s="24">
        <f t="shared" si="10"/>
        <v>408.11634844303939</v>
      </c>
      <c r="H38" s="24">
        <f t="shared" si="3"/>
        <v>253.46546947258622</v>
      </c>
      <c r="I38" s="24">
        <f t="shared" si="11"/>
        <v>326.49307875443156</v>
      </c>
      <c r="J38" s="24">
        <f t="shared" si="5"/>
        <v>3292.5164484488951</v>
      </c>
      <c r="K38" s="24">
        <f t="shared" si="6"/>
        <v>3566.8928191529699</v>
      </c>
      <c r="L38" s="25">
        <f t="shared" si="7"/>
        <v>3841.2691898570438</v>
      </c>
      <c r="M38" s="3"/>
      <c r="N38" s="5"/>
      <c r="O38" s="26"/>
      <c r="P38" s="26"/>
      <c r="Q38" s="27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ht="18" customHeight="1" x14ac:dyDescent="0.2">
      <c r="A39" s="23" t="s">
        <v>44</v>
      </c>
      <c r="B39" s="24">
        <v>827.19945398129687</v>
      </c>
      <c r="C39" s="24">
        <f t="shared" si="0"/>
        <v>1065.5293481842446</v>
      </c>
      <c r="D39" s="24">
        <f t="shared" si="1"/>
        <v>1145.6712437640961</v>
      </c>
      <c r="E39" s="37">
        <f t="shared" si="9"/>
        <v>1475.7581472351785</v>
      </c>
      <c r="F39" s="24">
        <f t="shared" si="2"/>
        <v>206.79986349532422</v>
      </c>
      <c r="G39" s="24">
        <f t="shared" si="10"/>
        <v>266.38233704606114</v>
      </c>
      <c r="H39" s="24">
        <f t="shared" si="3"/>
        <v>165.43989079625936</v>
      </c>
      <c r="I39" s="24">
        <f t="shared" si="11"/>
        <v>213.10586963684889</v>
      </c>
      <c r="J39" s="24">
        <f t="shared" si="5"/>
        <v>2149.0641814434093</v>
      </c>
      <c r="K39" s="24">
        <f t="shared" si="6"/>
        <v>2328.1528632303603</v>
      </c>
      <c r="L39" s="25">
        <f t="shared" si="7"/>
        <v>2507.2415450173107</v>
      </c>
      <c r="M39" s="3"/>
      <c r="N39" s="5"/>
      <c r="O39" s="26"/>
      <c r="P39" s="26"/>
      <c r="Q39" s="27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ht="18" customHeight="1" x14ac:dyDescent="0.2">
      <c r="A40" s="23" t="s">
        <v>45</v>
      </c>
      <c r="B40" s="24">
        <v>950.49462505577708</v>
      </c>
      <c r="C40" s="24">
        <f t="shared" si="0"/>
        <v>1224.3479047451224</v>
      </c>
      <c r="D40" s="24">
        <f t="shared" si="1"/>
        <v>1316.4350557022512</v>
      </c>
      <c r="E40" s="37">
        <f t="shared" si="9"/>
        <v>1695.7218480719944</v>
      </c>
      <c r="F40" s="24">
        <f t="shared" si="2"/>
        <v>237.62365626394427</v>
      </c>
      <c r="G40" s="24">
        <f>F40*1.2881166</f>
        <v>306.08697618628059</v>
      </c>
      <c r="H40" s="24">
        <f t="shared" si="3"/>
        <v>190.09892501115542</v>
      </c>
      <c r="I40" s="24">
        <f>H40*1.2881166</f>
        <v>244.86958094902445</v>
      </c>
      <c r="J40" s="24">
        <f>B40*4.33*0.6</f>
        <v>2469.3850358949085</v>
      </c>
      <c r="K40" s="24">
        <f>B40*4.33*0.65</f>
        <v>2675.1671222194846</v>
      </c>
      <c r="L40" s="25">
        <f>B40*4.33*0.7</f>
        <v>2880.9492085440597</v>
      </c>
      <c r="M40" s="3"/>
      <c r="N40" s="5"/>
      <c r="O40" s="26"/>
      <c r="P40" s="26"/>
      <c r="Q40" s="27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18" customHeight="1" x14ac:dyDescent="0.2">
      <c r="A41" s="23" t="s">
        <v>19</v>
      </c>
      <c r="B41" s="24">
        <v>1267.3273473629311</v>
      </c>
      <c r="C41" s="24">
        <f t="shared" si="0"/>
        <v>1632.4653937721575</v>
      </c>
      <c r="D41" s="24">
        <f t="shared" si="1"/>
        <v>1755.2483760976595</v>
      </c>
      <c r="E41" s="37">
        <f t="shared" si="9"/>
        <v>2260.9645703744382</v>
      </c>
      <c r="F41" s="24">
        <f t="shared" si="2"/>
        <v>316.83183684073276</v>
      </c>
      <c r="G41" s="24">
        <f>F41*1.2881166</f>
        <v>408.11634844303939</v>
      </c>
      <c r="H41" s="24">
        <f t="shared" si="3"/>
        <v>253.46546947258622</v>
      </c>
      <c r="I41" s="24">
        <f>H41*1.2881166</f>
        <v>326.49307875443156</v>
      </c>
      <c r="J41" s="24">
        <f>B41*4.33*0.6</f>
        <v>3292.5164484488951</v>
      </c>
      <c r="K41" s="24">
        <f>B41*4.33*0.65</f>
        <v>3566.8928191529699</v>
      </c>
      <c r="L41" s="25">
        <f>B41*4.33*0.7</f>
        <v>3841.2691898570438</v>
      </c>
      <c r="M41" s="3"/>
      <c r="N41" s="5"/>
      <c r="O41" s="26"/>
      <c r="P41" s="26"/>
      <c r="Q41" s="27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ht="18" customHeight="1" x14ac:dyDescent="0.2">
      <c r="A42" s="23" t="s">
        <v>46</v>
      </c>
      <c r="B42" s="24">
        <v>1039.1859200000001</v>
      </c>
      <c r="C42" s="24">
        <f t="shared" si="0"/>
        <v>1338.5926340382721</v>
      </c>
      <c r="D42" s="24">
        <f t="shared" si="1"/>
        <v>1439.2724992000001</v>
      </c>
      <c r="E42" s="37">
        <f t="shared" si="9"/>
        <v>1853.9507981430068</v>
      </c>
      <c r="F42" s="24">
        <f t="shared" si="2"/>
        <v>259.79648000000003</v>
      </c>
      <c r="G42" s="24">
        <f t="shared" si="10"/>
        <v>334.64815850956802</v>
      </c>
      <c r="H42" s="24">
        <f t="shared" si="3"/>
        <v>207.83718400000004</v>
      </c>
      <c r="I42" s="24">
        <f t="shared" si="11"/>
        <v>267.71852680765443</v>
      </c>
      <c r="J42" s="24">
        <f t="shared" si="5"/>
        <v>2699.8050201600004</v>
      </c>
      <c r="K42" s="24">
        <f t="shared" si="6"/>
        <v>2924.7887718400002</v>
      </c>
      <c r="L42" s="25">
        <f t="shared" si="7"/>
        <v>3149.77252352</v>
      </c>
      <c r="M42" s="3"/>
      <c r="N42" s="5"/>
      <c r="O42" s="26"/>
      <c r="P42" s="26"/>
      <c r="Q42" s="27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ht="18" customHeight="1" x14ac:dyDescent="0.2">
      <c r="A43" s="23" t="s">
        <v>48</v>
      </c>
      <c r="B43" s="24">
        <v>962.77913600000011</v>
      </c>
      <c r="C43" s="24">
        <f t="shared" si="0"/>
        <v>1240.1717872152576</v>
      </c>
      <c r="D43" s="24">
        <f t="shared" si="1"/>
        <v>1333.4491033600002</v>
      </c>
      <c r="E43" s="37">
        <f t="shared" si="9"/>
        <v>1717.637925293132</v>
      </c>
      <c r="F43" s="24">
        <f t="shared" si="2"/>
        <v>240.69478400000003</v>
      </c>
      <c r="G43" s="24">
        <f t="shared" si="10"/>
        <v>310.0429468038144</v>
      </c>
      <c r="H43" s="24">
        <f t="shared" si="3"/>
        <v>192.55582720000001</v>
      </c>
      <c r="I43" s="24">
        <f t="shared" si="11"/>
        <v>248.03435744305153</v>
      </c>
      <c r="J43" s="24">
        <f t="shared" si="5"/>
        <v>2501.300195328</v>
      </c>
      <c r="K43" s="24">
        <f t="shared" si="6"/>
        <v>2709.7418782720001</v>
      </c>
      <c r="L43" s="25">
        <f t="shared" si="7"/>
        <v>2918.1835612159998</v>
      </c>
      <c r="M43" s="3"/>
      <c r="N43" s="5"/>
      <c r="O43" s="26"/>
      <c r="P43" s="26"/>
      <c r="Q43" s="27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ht="18" customHeight="1" x14ac:dyDescent="0.2">
      <c r="A44" s="23" t="s">
        <v>49</v>
      </c>
      <c r="B44" s="24">
        <v>1366.3023306459029</v>
      </c>
      <c r="C44" s="24">
        <f t="shared" si="0"/>
        <v>1759.9567127236762</v>
      </c>
      <c r="D44" s="24">
        <f t="shared" si="1"/>
        <v>1892.3287279445756</v>
      </c>
      <c r="E44" s="37">
        <f t="shared" si="9"/>
        <v>2437.5400471222915</v>
      </c>
      <c r="F44" s="24">
        <f t="shared" si="2"/>
        <v>341.57558266147572</v>
      </c>
      <c r="G44" s="24">
        <f t="shared" si="10"/>
        <v>439.98917818091905</v>
      </c>
      <c r="H44" s="24">
        <f t="shared" si="3"/>
        <v>273.2604661291806</v>
      </c>
      <c r="I44" s="24">
        <f t="shared" si="11"/>
        <v>351.99134254473523</v>
      </c>
      <c r="J44" s="24">
        <f t="shared" si="5"/>
        <v>3549.6534550180554</v>
      </c>
      <c r="K44" s="24">
        <f t="shared" si="6"/>
        <v>3845.4579096028938</v>
      </c>
      <c r="L44" s="25">
        <f t="shared" si="7"/>
        <v>4141.2623641877308</v>
      </c>
      <c r="M44" s="3"/>
      <c r="N44" s="5"/>
      <c r="O44" s="26"/>
      <c r="P44" s="26"/>
      <c r="Q44" s="27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ht="18" customHeight="1" x14ac:dyDescent="0.2">
      <c r="A45" s="23" t="s">
        <v>50</v>
      </c>
      <c r="B45" s="24">
        <v>947.49695999999994</v>
      </c>
      <c r="C45" s="24">
        <f t="shared" si="0"/>
        <v>1220.486562625536</v>
      </c>
      <c r="D45" s="24">
        <f t="shared" si="1"/>
        <v>1312.2832896</v>
      </c>
      <c r="E45" s="37">
        <f t="shared" si="9"/>
        <v>1690.3738892363672</v>
      </c>
      <c r="F45" s="24">
        <f t="shared" si="2"/>
        <v>236.87423999999999</v>
      </c>
      <c r="G45" s="24">
        <f t="shared" si="10"/>
        <v>305.12164065638399</v>
      </c>
      <c r="H45" s="24">
        <f t="shared" si="3"/>
        <v>189.499392</v>
      </c>
      <c r="I45" s="24">
        <f t="shared" si="11"/>
        <v>244.09731252510718</v>
      </c>
      <c r="J45" s="24">
        <f t="shared" si="5"/>
        <v>2461.5971020799998</v>
      </c>
      <c r="K45" s="24">
        <f t="shared" si="6"/>
        <v>2666.7301939200001</v>
      </c>
      <c r="L45" s="25">
        <f t="shared" si="7"/>
        <v>2871.8632857599996</v>
      </c>
      <c r="M45" s="3"/>
      <c r="N45" s="5"/>
      <c r="O45" s="26"/>
      <c r="P45" s="26"/>
      <c r="Q45" s="27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ht="18" customHeight="1" x14ac:dyDescent="0.2">
      <c r="A46" s="23" t="s">
        <v>51</v>
      </c>
      <c r="B46" s="24">
        <v>855.79776000000004</v>
      </c>
      <c r="C46" s="24">
        <f t="shared" si="0"/>
        <v>1102.367300898816</v>
      </c>
      <c r="D46" s="24">
        <f t="shared" si="1"/>
        <v>1185.2798976000001</v>
      </c>
      <c r="E46" s="37">
        <f t="shared" si="9"/>
        <v>1526.7787117448602</v>
      </c>
      <c r="F46" s="24">
        <f t="shared" si="2"/>
        <v>213.94944000000001</v>
      </c>
      <c r="G46" s="24">
        <f t="shared" si="10"/>
        <v>275.591825224704</v>
      </c>
      <c r="H46" s="24">
        <f t="shared" si="3"/>
        <v>171.15955200000002</v>
      </c>
      <c r="I46" s="24">
        <f t="shared" si="11"/>
        <v>220.47346017976321</v>
      </c>
      <c r="J46" s="24">
        <f t="shared" si="5"/>
        <v>2223.3625804799999</v>
      </c>
      <c r="K46" s="24">
        <f t="shared" si="6"/>
        <v>2408.6427955200002</v>
      </c>
      <c r="L46" s="25">
        <f t="shared" si="7"/>
        <v>2593.92301056</v>
      </c>
      <c r="M46" s="3"/>
      <c r="N46" s="5"/>
      <c r="O46" s="26"/>
      <c r="P46" s="26"/>
      <c r="Q46" s="27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8" customHeight="1" x14ac:dyDescent="0.2">
      <c r="A47" s="23" t="s">
        <v>52</v>
      </c>
      <c r="B47" s="24">
        <v>1267.3273473629311</v>
      </c>
      <c r="C47" s="24">
        <f t="shared" si="0"/>
        <v>1632.4653937721575</v>
      </c>
      <c r="D47" s="24">
        <f t="shared" si="1"/>
        <v>1755.2483760976595</v>
      </c>
      <c r="E47" s="37">
        <f t="shared" si="9"/>
        <v>2260.9645703744382</v>
      </c>
      <c r="F47" s="24">
        <f t="shared" si="2"/>
        <v>316.83183684073276</v>
      </c>
      <c r="G47" s="24">
        <f t="shared" si="10"/>
        <v>408.11634844303939</v>
      </c>
      <c r="H47" s="24">
        <f t="shared" si="3"/>
        <v>253.46546947258622</v>
      </c>
      <c r="I47" s="24">
        <f t="shared" si="11"/>
        <v>326.49307875443156</v>
      </c>
      <c r="J47" s="24">
        <f t="shared" si="5"/>
        <v>3292.5164484488951</v>
      </c>
      <c r="K47" s="24">
        <f t="shared" si="6"/>
        <v>3566.8928191529699</v>
      </c>
      <c r="L47" s="25">
        <f t="shared" si="7"/>
        <v>3841.2691898570438</v>
      </c>
      <c r="M47" s="3"/>
      <c r="N47" s="5"/>
      <c r="O47" s="26"/>
      <c r="P47" s="26"/>
      <c r="Q47" s="27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8" customHeight="1" x14ac:dyDescent="0.2">
      <c r="A48" s="23" t="s">
        <v>53</v>
      </c>
      <c r="B48" s="24">
        <v>638.05591462915504</v>
      </c>
      <c r="C48" s="24">
        <f t="shared" si="0"/>
        <v>821.89041536199738</v>
      </c>
      <c r="D48" s="24">
        <f t="shared" si="1"/>
        <v>883.70744176137976</v>
      </c>
      <c r="E48" s="37">
        <f t="shared" si="9"/>
        <v>1138.3182252763665</v>
      </c>
      <c r="F48" s="24">
        <f t="shared" si="2"/>
        <v>159.51397865728876</v>
      </c>
      <c r="G48" s="24">
        <f t="shared" si="10"/>
        <v>205.47260384049935</v>
      </c>
      <c r="H48" s="24">
        <f t="shared" si="3"/>
        <v>127.611182925831</v>
      </c>
      <c r="I48" s="24">
        <f t="shared" si="11"/>
        <v>164.37808307239948</v>
      </c>
      <c r="J48" s="24">
        <f t="shared" si="5"/>
        <v>1657.669266206545</v>
      </c>
      <c r="K48" s="24">
        <f t="shared" si="6"/>
        <v>1795.8083717237571</v>
      </c>
      <c r="L48" s="25">
        <f t="shared" si="7"/>
        <v>1933.947477240969</v>
      </c>
      <c r="M48" s="3"/>
      <c r="N48" s="5"/>
      <c r="O48" s="26"/>
      <c r="P48" s="26"/>
      <c r="Q48" s="2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8" customHeight="1" x14ac:dyDescent="0.2">
      <c r="A49" s="23" t="s">
        <v>57</v>
      </c>
      <c r="B49" s="24">
        <v>1739.5499144071919</v>
      </c>
      <c r="C49" s="24">
        <f t="shared" si="0"/>
        <v>2240.7431212764827</v>
      </c>
      <c r="D49" s="24">
        <f t="shared" si="1"/>
        <v>2409.2766314539608</v>
      </c>
      <c r="E49" s="37">
        <f t="shared" si="9"/>
        <v>3103.429222967929</v>
      </c>
      <c r="F49" s="24">
        <f t="shared" si="2"/>
        <v>434.88747860179797</v>
      </c>
      <c r="G49" s="24">
        <f t="shared" si="10"/>
        <v>560.18578031912068</v>
      </c>
      <c r="H49" s="24">
        <f t="shared" si="3"/>
        <v>347.9099828814384</v>
      </c>
      <c r="I49" s="24">
        <f t="shared" si="11"/>
        <v>448.14862425529662</v>
      </c>
      <c r="J49" s="24">
        <f t="shared" si="5"/>
        <v>4519.3506776298846</v>
      </c>
      <c r="K49" s="24">
        <f t="shared" si="6"/>
        <v>4895.963234099042</v>
      </c>
      <c r="L49" s="25">
        <f t="shared" si="7"/>
        <v>5272.5757905681985</v>
      </c>
      <c r="M49" s="3"/>
      <c r="N49" s="5"/>
      <c r="O49" s="26"/>
      <c r="P49" s="26"/>
      <c r="Q49" s="27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8" customHeight="1" x14ac:dyDescent="0.2">
      <c r="A50" s="23" t="s">
        <v>54</v>
      </c>
      <c r="B50" s="24">
        <v>1409.1140271544484</v>
      </c>
      <c r="C50" s="24">
        <f t="shared" si="0"/>
        <v>1815.1031696704956</v>
      </c>
      <c r="D50" s="24">
        <f t="shared" si="1"/>
        <v>1951.6229276089111</v>
      </c>
      <c r="E50" s="37">
        <f t="shared" si="9"/>
        <v>2513.9178899936364</v>
      </c>
      <c r="F50" s="24">
        <f t="shared" si="2"/>
        <v>352.27850678861211</v>
      </c>
      <c r="G50" s="24">
        <f t="shared" si="10"/>
        <v>453.7757924176239</v>
      </c>
      <c r="H50" s="24">
        <f t="shared" si="3"/>
        <v>281.82280543088967</v>
      </c>
      <c r="I50" s="24">
        <f t="shared" si="11"/>
        <v>363.02063393409912</v>
      </c>
      <c r="J50" s="24">
        <f t="shared" si="5"/>
        <v>3660.8782425472568</v>
      </c>
      <c r="K50" s="24">
        <f t="shared" si="6"/>
        <v>3965.9514294261953</v>
      </c>
      <c r="L50" s="25">
        <f t="shared" si="7"/>
        <v>4271.0246163051324</v>
      </c>
      <c r="M50" s="3"/>
      <c r="N50" s="5"/>
      <c r="O50" s="26"/>
      <c r="P50" s="26"/>
      <c r="Q50" s="27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ht="18" customHeight="1" x14ac:dyDescent="0.2">
      <c r="A51" s="23" t="s">
        <v>58</v>
      </c>
      <c r="B51" s="24">
        <v>1112.2902729783416</v>
      </c>
      <c r="C51" s="24">
        <f t="shared" si="0"/>
        <v>1432.7595646419331</v>
      </c>
      <c r="D51" s="24">
        <f t="shared" si="1"/>
        <v>1540.5220280750032</v>
      </c>
      <c r="E51" s="37">
        <f t="shared" si="9"/>
        <v>1984.3719970290776</v>
      </c>
      <c r="F51" s="24">
        <f t="shared" si="2"/>
        <v>278.0725682445854</v>
      </c>
      <c r="G51" s="24">
        <f t="shared" si="10"/>
        <v>358.18989116048328</v>
      </c>
      <c r="H51" s="24">
        <f t="shared" si="3"/>
        <v>222.45805459566833</v>
      </c>
      <c r="I51" s="24">
        <f t="shared" si="11"/>
        <v>286.55191292838663</v>
      </c>
      <c r="J51" s="24">
        <f t="shared" si="5"/>
        <v>2889.7301291977315</v>
      </c>
      <c r="K51" s="24">
        <f t="shared" si="6"/>
        <v>3130.5409732975422</v>
      </c>
      <c r="L51" s="25">
        <f t="shared" si="7"/>
        <v>3371.351817397353</v>
      </c>
      <c r="M51" s="3"/>
      <c r="N51" s="5"/>
      <c r="O51" s="26"/>
      <c r="P51" s="26"/>
      <c r="Q51" s="27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ht="18" customHeight="1" x14ac:dyDescent="0.2">
      <c r="A52" s="23" t="s">
        <v>59</v>
      </c>
      <c r="B52" s="24">
        <v>1425.2625310959334</v>
      </c>
      <c r="C52" s="24">
        <f t="shared" si="0"/>
        <v>1835.9043256626878</v>
      </c>
      <c r="D52" s="24">
        <f t="shared" si="1"/>
        <v>1973.9886055678678</v>
      </c>
      <c r="E52" s="37">
        <f t="shared" si="9"/>
        <v>2542.7274910428227</v>
      </c>
      <c r="F52" s="24">
        <f t="shared" si="2"/>
        <v>356.31563277398334</v>
      </c>
      <c r="G52" s="24">
        <f t="shared" si="10"/>
        <v>458.97608141567196</v>
      </c>
      <c r="H52" s="24">
        <f t="shared" si="3"/>
        <v>285.05250621918668</v>
      </c>
      <c r="I52" s="24">
        <f t="shared" si="11"/>
        <v>367.18086513253758</v>
      </c>
      <c r="J52" s="24">
        <f t="shared" si="5"/>
        <v>3702.8320557872348</v>
      </c>
      <c r="K52" s="24">
        <f t="shared" si="6"/>
        <v>4011.4013937695049</v>
      </c>
      <c r="L52" s="25">
        <f t="shared" si="7"/>
        <v>4319.9707317517741</v>
      </c>
      <c r="M52" s="3"/>
      <c r="N52" s="5"/>
      <c r="O52" s="26"/>
      <c r="P52" s="26"/>
      <c r="Q52" s="27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ht="18" customHeight="1" x14ac:dyDescent="0.2">
      <c r="A53" s="23" t="s">
        <v>60</v>
      </c>
      <c r="B53" s="24">
        <v>1069.8648109654043</v>
      </c>
      <c r="C53" s="24">
        <f t="shared" si="0"/>
        <v>1378.1106227603993</v>
      </c>
      <c r="D53" s="24">
        <f t="shared" si="1"/>
        <v>1481.7627631870851</v>
      </c>
      <c r="E53" s="37">
        <f t="shared" si="9"/>
        <v>1908.6832125231531</v>
      </c>
      <c r="F53" s="24">
        <f t="shared" si="2"/>
        <v>267.46620274135108</v>
      </c>
      <c r="G53" s="24">
        <f t="shared" si="10"/>
        <v>344.52765569009983</v>
      </c>
      <c r="H53" s="24">
        <f t="shared" si="3"/>
        <v>213.97296219308086</v>
      </c>
      <c r="I53" s="24">
        <f t="shared" si="11"/>
        <v>275.62212455207987</v>
      </c>
      <c r="J53" s="24">
        <f t="shared" si="5"/>
        <v>2779.5087788881201</v>
      </c>
      <c r="K53" s="24">
        <f t="shared" si="6"/>
        <v>3011.1345104621305</v>
      </c>
      <c r="L53" s="25">
        <f t="shared" si="7"/>
        <v>3242.76024203614</v>
      </c>
      <c r="M53" s="3"/>
      <c r="N53" s="5"/>
      <c r="O53" s="26"/>
      <c r="P53" s="26"/>
      <c r="Q53" s="27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ht="18" customHeight="1" x14ac:dyDescent="0.2">
      <c r="A54" s="23" t="s">
        <v>61</v>
      </c>
      <c r="B54" s="24">
        <v>1130.878976</v>
      </c>
      <c r="C54" s="24">
        <f t="shared" si="0"/>
        <v>1456.7039815766016</v>
      </c>
      <c r="D54" s="24">
        <f t="shared" si="1"/>
        <v>1566.26738176</v>
      </c>
      <c r="E54" s="37">
        <f t="shared" si="9"/>
        <v>2017.5350144835932</v>
      </c>
      <c r="F54" s="24">
        <f t="shared" si="2"/>
        <v>282.71974399999999</v>
      </c>
      <c r="G54" s="24">
        <f t="shared" si="10"/>
        <v>364.17599539415039</v>
      </c>
      <c r="H54" s="24">
        <f t="shared" si="3"/>
        <v>226.17579519999998</v>
      </c>
      <c r="I54" s="24">
        <f t="shared" si="11"/>
        <v>291.34079631532029</v>
      </c>
      <c r="J54" s="24">
        <f t="shared" si="5"/>
        <v>2938.0235796479997</v>
      </c>
      <c r="K54" s="24">
        <f t="shared" si="6"/>
        <v>3182.8588779520001</v>
      </c>
      <c r="L54" s="25">
        <f t="shared" si="7"/>
        <v>3427.6941762559995</v>
      </c>
      <c r="M54" s="3"/>
      <c r="N54" s="5"/>
      <c r="O54" s="26"/>
      <c r="P54" s="26"/>
      <c r="Q54" s="27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ht="18" customHeight="1" x14ac:dyDescent="0.2">
      <c r="A55" s="23" t="s">
        <v>55</v>
      </c>
      <c r="B55" s="24">
        <v>855.80185600000004</v>
      </c>
      <c r="C55" s="24">
        <f t="shared" si="0"/>
        <v>1102.3725770244096</v>
      </c>
      <c r="D55" s="24">
        <f t="shared" si="1"/>
        <v>1185.28557056</v>
      </c>
      <c r="E55" s="37">
        <f t="shared" si="9"/>
        <v>1526.7860191788072</v>
      </c>
      <c r="F55" s="24">
        <f t="shared" si="2"/>
        <v>213.95046400000001</v>
      </c>
      <c r="G55" s="24">
        <f t="shared" si="10"/>
        <v>275.59314425610239</v>
      </c>
      <c r="H55" s="24">
        <f t="shared" si="3"/>
        <v>171.16037120000001</v>
      </c>
      <c r="I55" s="24">
        <f t="shared" si="11"/>
        <v>220.47451540488194</v>
      </c>
      <c r="J55" s="24">
        <f>B55*4.33*0.6</f>
        <v>2223.373221888</v>
      </c>
      <c r="K55" s="24">
        <f>B55*4.33*0.65</f>
        <v>2408.654323712</v>
      </c>
      <c r="L55" s="25">
        <f>B55*4.33*0.7</f>
        <v>2593.9354255359999</v>
      </c>
      <c r="M55" s="3"/>
      <c r="N55" s="5"/>
      <c r="O55" s="26"/>
      <c r="P55" s="26"/>
      <c r="Q55" s="27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ht="18" customHeight="1" x14ac:dyDescent="0.2">
      <c r="A56" s="23" t="s">
        <v>56</v>
      </c>
      <c r="B56" s="24">
        <v>550.15833600000008</v>
      </c>
      <c r="C56" s="24">
        <f t="shared" si="0"/>
        <v>708.66808522997769</v>
      </c>
      <c r="D56" s="24">
        <f t="shared" si="1"/>
        <v>761.96929536000016</v>
      </c>
      <c r="E56" s="37">
        <f t="shared" si="9"/>
        <v>981.50529804351913</v>
      </c>
      <c r="F56" s="24">
        <f t="shared" si="2"/>
        <v>137.53958400000002</v>
      </c>
      <c r="G56" s="24">
        <f t="shared" si="10"/>
        <v>177.16702130749442</v>
      </c>
      <c r="H56" s="24">
        <f t="shared" si="3"/>
        <v>110.03166720000002</v>
      </c>
      <c r="I56" s="24">
        <f t="shared" si="11"/>
        <v>141.73361704599554</v>
      </c>
      <c r="J56" s="24">
        <f>B56*4.33*0.6</f>
        <v>1429.3113569280001</v>
      </c>
      <c r="K56" s="24">
        <f>B56*4.33*0.65</f>
        <v>1548.4206366720002</v>
      </c>
      <c r="L56" s="25">
        <f>B56*4.33*0.7</f>
        <v>1667.5299164160001</v>
      </c>
      <c r="M56" s="3"/>
      <c r="N56" s="5"/>
      <c r="O56" s="26"/>
      <c r="P56" s="26"/>
      <c r="Q56" s="27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ht="18" customHeight="1" x14ac:dyDescent="0.2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"/>
      <c r="N57" s="5"/>
      <c r="O57" s="5"/>
      <c r="P57" s="5"/>
      <c r="Q57" s="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ht="18" customHeight="1" x14ac:dyDescent="0.2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"/>
      <c r="N58" s="5"/>
      <c r="O58" s="5"/>
      <c r="P58" s="5"/>
      <c r="Q58" s="3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ht="18" customHeight="1" x14ac:dyDescent="0.2">
      <c r="A59" s="28" t="s">
        <v>20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"/>
      <c r="N59" s="5"/>
      <c r="O59" s="5"/>
      <c r="P59" s="5"/>
      <c r="Q59" s="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ht="18" customHeight="1" x14ac:dyDescent="0.2">
      <c r="A60" s="28" t="s">
        <v>21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"/>
      <c r="N60" s="5"/>
      <c r="O60" s="5"/>
      <c r="P60" s="5"/>
      <c r="Q60" s="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ht="18" customHeight="1" x14ac:dyDescent="0.2">
      <c r="A61" s="28" t="s">
        <v>22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"/>
      <c r="N61" s="5"/>
      <c r="O61" s="5"/>
      <c r="P61" s="5"/>
      <c r="Q61" s="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18" customHeight="1" x14ac:dyDescent="0.2">
      <c r="A62" s="28" t="s">
        <v>23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"/>
      <c r="N62" s="5"/>
      <c r="O62" s="5"/>
      <c r="P62" s="5"/>
      <c r="Q62" s="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 ht="18" customHeight="1" x14ac:dyDescent="0.2">
      <c r="A63" s="28" t="s">
        <v>24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"/>
      <c r="N63" s="5"/>
      <c r="O63" s="5"/>
      <c r="P63" s="5"/>
      <c r="Q63" s="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46" ht="18" customHeight="1" x14ac:dyDescent="0.2">
      <c r="A64" s="28" t="s">
        <v>25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"/>
      <c r="N64" s="5"/>
      <c r="O64" s="5"/>
      <c r="P64" s="5"/>
      <c r="Q64" s="3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 ht="18" customHeight="1" x14ac:dyDescent="0.2">
      <c r="A65" s="28" t="s">
        <v>26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"/>
      <c r="N65" s="5"/>
      <c r="O65" s="5"/>
      <c r="P65" s="5"/>
      <c r="Q65" s="3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ht="18" x14ac:dyDescent="0.2">
      <c r="A66" s="28" t="s">
        <v>27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3"/>
      <c r="N66" s="5"/>
      <c r="O66" s="5"/>
      <c r="P66" s="5"/>
      <c r="Q66" s="3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3"/>
      <c r="N67" s="5"/>
      <c r="O67" s="5"/>
      <c r="P67" s="5"/>
      <c r="Q67" s="3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3"/>
      <c r="N68" s="5"/>
      <c r="O68" s="5"/>
      <c r="P68" s="5"/>
      <c r="Q68" s="3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1:46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  <c r="N69" s="5"/>
      <c r="O69" s="5"/>
      <c r="P69" s="5"/>
      <c r="Q69" s="3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  <c r="N70" s="5"/>
      <c r="O70" s="5"/>
      <c r="P70" s="5"/>
      <c r="Q70" s="3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  <c r="N71" s="5"/>
      <c r="O71" s="5"/>
      <c r="P71" s="5"/>
      <c r="Q71" s="3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3"/>
      <c r="N72" s="5"/>
      <c r="O72" s="5"/>
      <c r="P72" s="5"/>
      <c r="Q72" s="3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3"/>
      <c r="N73" s="5"/>
      <c r="O73" s="5"/>
      <c r="P73" s="5"/>
      <c r="Q73" s="3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3"/>
      <c r="N74" s="5"/>
      <c r="O74" s="5"/>
      <c r="P74" s="5"/>
      <c r="Q74" s="3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1:4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3"/>
      <c r="N75" s="5"/>
      <c r="O75" s="5"/>
      <c r="P75" s="5"/>
      <c r="Q75" s="3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3"/>
      <c r="N76" s="5"/>
      <c r="O76" s="5"/>
      <c r="P76" s="5"/>
      <c r="Q76" s="3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3"/>
      <c r="N77" s="5"/>
      <c r="O77" s="5"/>
      <c r="P77" s="5"/>
      <c r="Q77" s="3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3"/>
      <c r="N78" s="5"/>
      <c r="O78" s="5"/>
      <c r="P78" s="5"/>
      <c r="Q78" s="3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3"/>
      <c r="N79" s="5"/>
      <c r="O79" s="5"/>
      <c r="P79" s="5"/>
      <c r="Q79" s="3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spans="1:46" ht="1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3"/>
      <c r="N80" s="5"/>
      <c r="O80" s="5"/>
      <c r="P80" s="5"/>
      <c r="Q80" s="3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1:4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3"/>
      <c r="N81" s="5"/>
      <c r="O81" s="5"/>
      <c r="P81" s="5"/>
      <c r="Q81" s="3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3"/>
      <c r="N82" s="5"/>
      <c r="O82" s="5"/>
      <c r="P82" s="5"/>
      <c r="Q82" s="3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3"/>
      <c r="N83" s="5"/>
      <c r="O83" s="5"/>
      <c r="P83" s="5"/>
      <c r="Q83" s="3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1:4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3"/>
      <c r="N84" s="5"/>
      <c r="O84" s="5"/>
      <c r="P84" s="5"/>
      <c r="Q84" s="3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</row>
    <row r="85" spans="1:4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3"/>
      <c r="N85" s="5"/>
      <c r="O85" s="5"/>
      <c r="P85" s="5"/>
      <c r="Q85" s="3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</row>
    <row r="86" spans="1:4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3"/>
      <c r="N86" s="5"/>
      <c r="O86" s="5"/>
      <c r="P86" s="5"/>
      <c r="Q86" s="3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1:4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3"/>
      <c r="N87" s="5"/>
      <c r="O87" s="5"/>
      <c r="P87" s="5"/>
      <c r="Q87" s="3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1:4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3"/>
      <c r="N88" s="5"/>
      <c r="O88" s="5"/>
      <c r="P88" s="5"/>
      <c r="Q88" s="3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</row>
    <row r="89" spans="1:4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3"/>
      <c r="N89" s="5"/>
      <c r="O89" s="5"/>
      <c r="P89" s="5"/>
      <c r="Q89" s="3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</row>
    <row r="90" spans="1:4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3"/>
      <c r="N90" s="5"/>
      <c r="O90" s="5"/>
      <c r="P90" s="5"/>
      <c r="Q90" s="3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</row>
    <row r="91" spans="1:4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3"/>
      <c r="N91" s="5"/>
      <c r="O91" s="5"/>
      <c r="P91" s="5"/>
      <c r="Q91" s="3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1:4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3"/>
      <c r="N92" s="5"/>
      <c r="O92" s="5"/>
      <c r="P92" s="5"/>
      <c r="Q92" s="3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1:4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3"/>
      <c r="N93" s="5"/>
      <c r="O93" s="5"/>
      <c r="P93" s="5"/>
      <c r="Q93" s="3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</row>
    <row r="94" spans="1:4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3"/>
      <c r="N94" s="5"/>
      <c r="O94" s="5"/>
      <c r="P94" s="5"/>
      <c r="Q94" s="3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</row>
    <row r="95" spans="1:4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3"/>
      <c r="N95" s="5"/>
      <c r="O95" s="5"/>
      <c r="P95" s="5"/>
      <c r="Q95" s="3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</row>
    <row r="96" spans="1:4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3"/>
      <c r="N96" s="5"/>
      <c r="O96" s="5"/>
      <c r="P96" s="5"/>
      <c r="Q96" s="3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1:4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3"/>
      <c r="N97" s="5"/>
      <c r="O97" s="5"/>
      <c r="P97" s="5"/>
      <c r="Q97" s="3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1:4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3"/>
      <c r="N98" s="5"/>
      <c r="O98" s="5"/>
      <c r="P98" s="5"/>
      <c r="Q98" s="3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</row>
    <row r="99" spans="1:4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3"/>
      <c r="N99" s="5"/>
      <c r="O99" s="5"/>
      <c r="P99" s="5"/>
      <c r="Q99" s="3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</row>
    <row r="100" spans="1:4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3"/>
      <c r="N100" s="5"/>
      <c r="O100" s="5"/>
      <c r="P100" s="5"/>
      <c r="Q100" s="3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</row>
    <row r="101" spans="1:4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3"/>
      <c r="N101" s="5"/>
      <c r="O101" s="5"/>
      <c r="P101" s="5"/>
      <c r="Q101" s="3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1:4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3"/>
      <c r="N102" s="5"/>
      <c r="O102" s="5"/>
      <c r="P102" s="5"/>
      <c r="Q102" s="3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1:4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3"/>
      <c r="N103" s="5"/>
      <c r="O103" s="5"/>
      <c r="P103" s="5"/>
      <c r="Q103" s="3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</row>
    <row r="104" spans="1:4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3"/>
      <c r="N104" s="5"/>
      <c r="O104" s="5"/>
      <c r="P104" s="5"/>
      <c r="Q104" s="3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</row>
    <row r="105" spans="1:4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3"/>
      <c r="N105" s="5"/>
      <c r="O105" s="5"/>
      <c r="P105" s="5"/>
      <c r="Q105" s="3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1:4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"/>
      <c r="N106" s="5"/>
      <c r="O106" s="5"/>
      <c r="P106" s="5"/>
      <c r="Q106" s="3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4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"/>
      <c r="N107" s="5"/>
      <c r="O107" s="5"/>
      <c r="P107" s="5"/>
      <c r="Q107" s="3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1:4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"/>
      <c r="N108" s="5"/>
      <c r="O108" s="5"/>
      <c r="P108" s="5"/>
      <c r="Q108" s="3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1:4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"/>
      <c r="N109" s="5"/>
      <c r="O109" s="5"/>
      <c r="P109" s="5"/>
      <c r="Q109" s="3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</row>
    <row r="110" spans="1:4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"/>
      <c r="N110" s="5"/>
      <c r="O110" s="5"/>
      <c r="P110" s="5"/>
      <c r="Q110" s="3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1:4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"/>
      <c r="N111" s="5"/>
      <c r="O111" s="5"/>
      <c r="P111" s="5"/>
      <c r="Q111" s="3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4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"/>
      <c r="N112" s="5"/>
      <c r="O112" s="5"/>
      <c r="P112" s="5"/>
      <c r="Q112" s="3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"/>
      <c r="N113" s="5"/>
      <c r="O113" s="5"/>
      <c r="P113" s="5"/>
      <c r="Q113" s="3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1:4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"/>
      <c r="N114" s="5"/>
      <c r="O114" s="5"/>
      <c r="P114" s="5"/>
      <c r="Q114" s="3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1:4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"/>
      <c r="N115" s="5"/>
      <c r="O115" s="5"/>
      <c r="P115" s="5"/>
      <c r="Q115" s="3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1:4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"/>
      <c r="N116" s="5"/>
      <c r="O116" s="5"/>
      <c r="P116" s="5"/>
      <c r="Q116" s="3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1:4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"/>
      <c r="N117" s="5"/>
      <c r="O117" s="5"/>
      <c r="P117" s="5"/>
      <c r="Q117" s="3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1:4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"/>
      <c r="N118" s="5"/>
      <c r="O118" s="5"/>
      <c r="P118" s="5"/>
      <c r="Q118" s="3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</row>
    <row r="119" spans="1:4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"/>
      <c r="N119" s="5"/>
      <c r="O119" s="5"/>
      <c r="P119" s="5"/>
      <c r="Q119" s="3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</row>
    <row r="120" spans="1:4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"/>
      <c r="N120" s="5"/>
      <c r="O120" s="5"/>
      <c r="P120" s="5"/>
      <c r="Q120" s="3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</row>
    <row r="121" spans="1:4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3"/>
      <c r="N121" s="5"/>
      <c r="O121" s="5"/>
      <c r="P121" s="5"/>
      <c r="Q121" s="3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1:4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3"/>
      <c r="N122" s="5"/>
      <c r="O122" s="5"/>
      <c r="P122" s="5"/>
      <c r="Q122" s="3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1:4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3"/>
      <c r="N123" s="5"/>
      <c r="O123" s="5"/>
      <c r="P123" s="5"/>
      <c r="Q123" s="3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</row>
    <row r="124" spans="1:4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"/>
      <c r="N124" s="5"/>
      <c r="O124" s="5"/>
      <c r="P124" s="5"/>
      <c r="Q124" s="3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</row>
    <row r="125" spans="1:4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3"/>
      <c r="N125" s="5"/>
      <c r="O125" s="5"/>
      <c r="P125" s="5"/>
      <c r="Q125" s="3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</row>
    <row r="126" spans="1:4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3"/>
      <c r="N126" s="5"/>
      <c r="O126" s="5"/>
      <c r="P126" s="5"/>
      <c r="Q126" s="3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1:4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"/>
      <c r="N127" s="5"/>
      <c r="O127" s="5"/>
      <c r="P127" s="5"/>
      <c r="Q127" s="3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1:4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3"/>
      <c r="N128" s="5"/>
      <c r="O128" s="5"/>
      <c r="P128" s="5"/>
      <c r="Q128" s="3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</row>
    <row r="129" spans="1:4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3"/>
      <c r="N129" s="5"/>
      <c r="O129" s="5"/>
      <c r="P129" s="5"/>
      <c r="Q129" s="3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</row>
    <row r="130" spans="1:4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3"/>
      <c r="N130" s="5"/>
      <c r="O130" s="5"/>
      <c r="P130" s="5"/>
      <c r="Q130" s="3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1:4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5"/>
      <c r="O131" s="5"/>
      <c r="P131" s="5"/>
      <c r="Q131" s="3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"/>
      <c r="N132" s="5"/>
      <c r="O132" s="5"/>
      <c r="P132" s="5"/>
      <c r="Q132" s="3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1:4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"/>
      <c r="P133" s="5"/>
      <c r="Q133" s="3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</row>
    <row r="134" spans="1:4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"/>
      <c r="P134" s="5"/>
      <c r="Q134" s="3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</row>
    <row r="135" spans="1:4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"/>
      <c r="P135" s="5"/>
      <c r="Q135" s="3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</row>
    <row r="136" spans="1:4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"/>
      <c r="P136" s="5"/>
      <c r="Q136" s="3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</row>
    <row r="137" spans="1:4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3"/>
      <c r="P137" s="5"/>
      <c r="Q137" s="3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</row>
    <row r="138" spans="1:4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3"/>
      <c r="P138" s="5"/>
      <c r="Q138" s="3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</row>
    <row r="139" spans="1:4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3"/>
      <c r="P139" s="5"/>
      <c r="Q139" s="3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</row>
    <row r="140" spans="1:4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3"/>
      <c r="P140" s="5"/>
      <c r="Q140" s="3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</row>
    <row r="141" spans="1:4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3"/>
      <c r="P141" s="5"/>
      <c r="Q141" s="3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</row>
    <row r="142" spans="1:4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3"/>
      <c r="P142" s="5"/>
      <c r="Q142" s="3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</row>
    <row r="143" spans="1:4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3"/>
      <c r="P143" s="5"/>
      <c r="Q143" s="3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</row>
    <row r="144" spans="1:4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3"/>
      <c r="P144" s="5"/>
      <c r="Q144" s="3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</row>
    <row r="145" spans="1:4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3"/>
      <c r="P145" s="5"/>
      <c r="Q145" s="3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</row>
    <row r="146" spans="1:4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3"/>
      <c r="P146" s="5"/>
      <c r="Q146" s="3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</row>
    <row r="147" spans="1:4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3"/>
      <c r="P147" s="5"/>
      <c r="Q147" s="3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</row>
    <row r="148" spans="1:4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3"/>
      <c r="P148" s="5"/>
      <c r="Q148" s="3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</row>
    <row r="149" spans="1:4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3"/>
      <c r="Q149" s="3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</row>
  </sheetData>
  <mergeCells count="10">
    <mergeCell ref="F7:G7"/>
    <mergeCell ref="H7:I7"/>
    <mergeCell ref="A1:L1"/>
    <mergeCell ref="A2:L2"/>
    <mergeCell ref="A3:L3"/>
    <mergeCell ref="A4:L4"/>
    <mergeCell ref="B5:C6"/>
    <mergeCell ref="D5:E6"/>
    <mergeCell ref="F5:I6"/>
    <mergeCell ref="J5:L6"/>
  </mergeCells>
  <dataValidations count="2">
    <dataValidation operator="lessThan" allowBlank="1" showInputMessage="1" showErrorMessage="1" sqref="A2:L2" xr:uid="{EA64B495-F672-EC46-A4DE-D318A7B352C0}"/>
    <dataValidation type="whole" operator="lessThan" allowBlank="1" showInputMessage="1" showErrorMessage="1" sqref="A1:L1 A58 B58:B65 A3:B10 C3:L65" xr:uid="{11A12646-5774-6C4A-8160-A1E09BF621AF}">
      <formula1>-9999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Berner</dc:creator>
  <cp:lastModifiedBy>Claude Witz</cp:lastModifiedBy>
  <dcterms:created xsi:type="dcterms:W3CDTF">2024-12-13T23:09:40Z</dcterms:created>
  <dcterms:modified xsi:type="dcterms:W3CDTF">2025-01-08T10:23:46Z</dcterms:modified>
</cp:coreProperties>
</file>