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rabaglia/Desktop/PV22-WC-UPDATES/AUSTRIA/"/>
    </mc:Choice>
  </mc:AlternateContent>
  <xr:revisionPtr revIDLastSave="0" documentId="13_ncr:1_{31C709FE-F5F5-7A46-9CC4-BB8440D9AFA2}" xr6:coauthVersionLast="45" xr6:coauthVersionMax="47" xr10:uidLastSave="{00000000-0000-0000-0000-000000000000}"/>
  <bookViews>
    <workbookView xWindow="1020" yWindow="620" windowWidth="27640" windowHeight="15720" xr2:uid="{39DEBA1D-5E46-224D-9DD1-877B06288F0C}"/>
  </bookViews>
  <sheets>
    <sheet name="Tabelle1" sheetId="1" r:id="rId1"/>
  </sheets>
  <externalReferences>
    <externalReference r:id="rId2"/>
  </externalReferences>
  <calcPr calcId="191029" iterate="1" iterateCount="101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3" i="1" l="1"/>
  <c r="A12" i="1" l="1"/>
  <c r="A50" i="1"/>
  <c r="A49" i="1"/>
  <c r="A48" i="1"/>
  <c r="A47" i="1"/>
  <c r="A44" i="1"/>
  <c r="A42" i="1"/>
  <c r="A41" i="1"/>
  <c r="A40" i="1"/>
  <c r="A39" i="1"/>
  <c r="A38" i="1"/>
  <c r="A36" i="1"/>
  <c r="A35" i="1"/>
  <c r="A31" i="1"/>
  <c r="A30" i="1"/>
  <c r="A28" i="1"/>
  <c r="A27" i="1"/>
  <c r="A21" i="1"/>
  <c r="A20" i="1"/>
  <c r="A19" i="1"/>
  <c r="H55" i="1"/>
  <c r="I55" i="1" s="1"/>
  <c r="F55" i="1"/>
  <c r="G55" i="1" s="1"/>
  <c r="D55" i="1"/>
  <c r="E55" i="1" s="1"/>
  <c r="C55" i="1"/>
  <c r="L54" i="1"/>
  <c r="K54" i="1"/>
  <c r="J54" i="1"/>
  <c r="H54" i="1"/>
  <c r="I54" i="1" s="1"/>
  <c r="F54" i="1"/>
  <c r="G54" i="1" s="1"/>
  <c r="D54" i="1"/>
  <c r="E54" i="1" s="1"/>
  <c r="C54" i="1"/>
  <c r="L53" i="1"/>
  <c r="K53" i="1"/>
  <c r="J53" i="1"/>
  <c r="H53" i="1"/>
  <c r="I53" i="1" s="1"/>
  <c r="F53" i="1"/>
  <c r="G53" i="1" s="1"/>
  <c r="D53" i="1"/>
  <c r="E53" i="1" s="1"/>
  <c r="C53" i="1"/>
  <c r="L52" i="1"/>
  <c r="K52" i="1"/>
  <c r="J52" i="1"/>
  <c r="H52" i="1"/>
  <c r="I52" i="1" s="1"/>
  <c r="F52" i="1"/>
  <c r="G52" i="1" s="1"/>
  <c r="D52" i="1"/>
  <c r="E52" i="1" s="1"/>
  <c r="C52" i="1"/>
  <c r="L51" i="1"/>
  <c r="K51" i="1"/>
  <c r="J51" i="1"/>
  <c r="H51" i="1"/>
  <c r="I51" i="1" s="1"/>
  <c r="F51" i="1"/>
  <c r="G51" i="1" s="1"/>
  <c r="D51" i="1"/>
  <c r="E51" i="1" s="1"/>
  <c r="C51" i="1"/>
  <c r="L50" i="1"/>
  <c r="K50" i="1"/>
  <c r="J50" i="1"/>
  <c r="H50" i="1"/>
  <c r="I50" i="1" s="1"/>
  <c r="F50" i="1"/>
  <c r="G50" i="1" s="1"/>
  <c r="D50" i="1"/>
  <c r="E50" i="1" s="1"/>
  <c r="C50" i="1"/>
  <c r="L49" i="1"/>
  <c r="K49" i="1"/>
  <c r="J49" i="1"/>
  <c r="H49" i="1"/>
  <c r="I49" i="1" s="1"/>
  <c r="F49" i="1"/>
  <c r="G49" i="1" s="1"/>
  <c r="D49" i="1"/>
  <c r="E49" i="1" s="1"/>
  <c r="C49" i="1"/>
  <c r="L48" i="1"/>
  <c r="K48" i="1"/>
  <c r="J48" i="1"/>
  <c r="H48" i="1"/>
  <c r="I48" i="1" s="1"/>
  <c r="F48" i="1"/>
  <c r="G48" i="1" s="1"/>
  <c r="D48" i="1"/>
  <c r="E48" i="1" s="1"/>
  <c r="C48" i="1"/>
  <c r="L47" i="1"/>
  <c r="K47" i="1"/>
  <c r="J47" i="1"/>
  <c r="H47" i="1"/>
  <c r="I47" i="1" s="1"/>
  <c r="F47" i="1"/>
  <c r="G47" i="1" s="1"/>
  <c r="D47" i="1"/>
  <c r="E47" i="1" s="1"/>
  <c r="C47" i="1"/>
  <c r="L46" i="1"/>
  <c r="K46" i="1"/>
  <c r="J46" i="1"/>
  <c r="H46" i="1"/>
  <c r="I46" i="1" s="1"/>
  <c r="F46" i="1"/>
  <c r="G46" i="1" s="1"/>
  <c r="D46" i="1"/>
  <c r="E46" i="1" s="1"/>
  <c r="C46" i="1"/>
  <c r="L45" i="1"/>
  <c r="K45" i="1"/>
  <c r="J45" i="1"/>
  <c r="H45" i="1"/>
  <c r="I45" i="1" s="1"/>
  <c r="F45" i="1"/>
  <c r="G45" i="1" s="1"/>
  <c r="D45" i="1"/>
  <c r="E45" i="1" s="1"/>
  <c r="C45" i="1"/>
  <c r="L44" i="1"/>
  <c r="K44" i="1"/>
  <c r="J44" i="1"/>
  <c r="H44" i="1"/>
  <c r="I44" i="1" s="1"/>
  <c r="F44" i="1"/>
  <c r="G44" i="1" s="1"/>
  <c r="D44" i="1"/>
  <c r="E44" i="1" s="1"/>
  <c r="C44" i="1"/>
  <c r="L43" i="1"/>
  <c r="K43" i="1"/>
  <c r="J43" i="1"/>
  <c r="H43" i="1"/>
  <c r="I43" i="1" s="1"/>
  <c r="F43" i="1"/>
  <c r="G43" i="1" s="1"/>
  <c r="D43" i="1"/>
  <c r="E43" i="1" s="1"/>
  <c r="C43" i="1"/>
  <c r="L42" i="1"/>
  <c r="K42" i="1"/>
  <c r="J42" i="1"/>
  <c r="H42" i="1"/>
  <c r="I42" i="1" s="1"/>
  <c r="F42" i="1"/>
  <c r="G42" i="1" s="1"/>
  <c r="D42" i="1"/>
  <c r="E42" i="1" s="1"/>
  <c r="C42" i="1"/>
  <c r="L41" i="1"/>
  <c r="K41" i="1"/>
  <c r="J41" i="1"/>
  <c r="H41" i="1"/>
  <c r="I41" i="1" s="1"/>
  <c r="F41" i="1"/>
  <c r="G41" i="1" s="1"/>
  <c r="D41" i="1"/>
  <c r="E41" i="1" s="1"/>
  <c r="C41" i="1"/>
  <c r="L40" i="1"/>
  <c r="K40" i="1"/>
  <c r="J40" i="1"/>
  <c r="H40" i="1"/>
  <c r="I40" i="1" s="1"/>
  <c r="F40" i="1"/>
  <c r="G40" i="1" s="1"/>
  <c r="D40" i="1"/>
  <c r="E40" i="1" s="1"/>
  <c r="C40" i="1"/>
  <c r="L39" i="1"/>
  <c r="K39" i="1"/>
  <c r="J39" i="1"/>
  <c r="H39" i="1"/>
  <c r="I39" i="1" s="1"/>
  <c r="F39" i="1"/>
  <c r="G39" i="1" s="1"/>
  <c r="D39" i="1"/>
  <c r="E39" i="1" s="1"/>
  <c r="C39" i="1"/>
  <c r="L38" i="1"/>
  <c r="K38" i="1"/>
  <c r="J38" i="1"/>
  <c r="H38" i="1"/>
  <c r="I38" i="1" s="1"/>
  <c r="F38" i="1"/>
  <c r="G38" i="1" s="1"/>
  <c r="D38" i="1"/>
  <c r="E38" i="1" s="1"/>
  <c r="C38" i="1"/>
  <c r="L37" i="1"/>
  <c r="K37" i="1"/>
  <c r="J37" i="1"/>
  <c r="H37" i="1"/>
  <c r="I37" i="1" s="1"/>
  <c r="F37" i="1"/>
  <c r="G37" i="1" s="1"/>
  <c r="D37" i="1"/>
  <c r="E37" i="1" s="1"/>
  <c r="C37" i="1"/>
  <c r="L36" i="1"/>
  <c r="K36" i="1"/>
  <c r="J36" i="1"/>
  <c r="H36" i="1"/>
  <c r="I36" i="1" s="1"/>
  <c r="F36" i="1"/>
  <c r="G36" i="1" s="1"/>
  <c r="D36" i="1"/>
  <c r="E36" i="1" s="1"/>
  <c r="C36" i="1"/>
  <c r="L35" i="1"/>
  <c r="K35" i="1"/>
  <c r="J35" i="1"/>
  <c r="H35" i="1"/>
  <c r="I35" i="1" s="1"/>
  <c r="F35" i="1"/>
  <c r="G35" i="1" s="1"/>
  <c r="D35" i="1"/>
  <c r="E35" i="1" s="1"/>
  <c r="C35" i="1"/>
  <c r="L34" i="1"/>
  <c r="K34" i="1"/>
  <c r="J34" i="1"/>
  <c r="H34" i="1"/>
  <c r="I34" i="1" s="1"/>
  <c r="F34" i="1"/>
  <c r="G34" i="1" s="1"/>
  <c r="D34" i="1"/>
  <c r="E34" i="1" s="1"/>
  <c r="C34" i="1"/>
  <c r="L33" i="1"/>
  <c r="K33" i="1"/>
  <c r="J33" i="1"/>
  <c r="H33" i="1"/>
  <c r="I33" i="1" s="1"/>
  <c r="F33" i="1"/>
  <c r="G33" i="1" s="1"/>
  <c r="D33" i="1"/>
  <c r="E33" i="1" s="1"/>
  <c r="C33" i="1"/>
  <c r="L32" i="1"/>
  <c r="K32" i="1"/>
  <c r="J32" i="1"/>
  <c r="H32" i="1"/>
  <c r="I32" i="1" s="1"/>
  <c r="F32" i="1"/>
  <c r="G32" i="1" s="1"/>
  <c r="D32" i="1"/>
  <c r="E32" i="1" s="1"/>
  <c r="C32" i="1"/>
  <c r="L31" i="1"/>
  <c r="K31" i="1"/>
  <c r="J31" i="1"/>
  <c r="H31" i="1"/>
  <c r="I31" i="1" s="1"/>
  <c r="F31" i="1"/>
  <c r="G31" i="1" s="1"/>
  <c r="D31" i="1"/>
  <c r="E31" i="1" s="1"/>
  <c r="C31" i="1"/>
  <c r="L30" i="1"/>
  <c r="K30" i="1"/>
  <c r="J30" i="1"/>
  <c r="H30" i="1"/>
  <c r="I30" i="1" s="1"/>
  <c r="F30" i="1"/>
  <c r="G30" i="1" s="1"/>
  <c r="D30" i="1"/>
  <c r="E30" i="1" s="1"/>
  <c r="C30" i="1"/>
  <c r="L29" i="1"/>
  <c r="K29" i="1"/>
  <c r="J29" i="1"/>
  <c r="H29" i="1"/>
  <c r="I29" i="1" s="1"/>
  <c r="F29" i="1"/>
  <c r="G29" i="1" s="1"/>
  <c r="D29" i="1"/>
  <c r="E29" i="1" s="1"/>
  <c r="C29" i="1"/>
  <c r="L28" i="1"/>
  <c r="K28" i="1"/>
  <c r="J28" i="1"/>
  <c r="H28" i="1"/>
  <c r="I28" i="1" s="1"/>
  <c r="F28" i="1"/>
  <c r="G28" i="1" s="1"/>
  <c r="D28" i="1"/>
  <c r="E28" i="1" s="1"/>
  <c r="C28" i="1"/>
  <c r="L27" i="1"/>
  <c r="K27" i="1"/>
  <c r="J27" i="1"/>
  <c r="H27" i="1"/>
  <c r="I27" i="1" s="1"/>
  <c r="F27" i="1"/>
  <c r="G27" i="1" s="1"/>
  <c r="D27" i="1"/>
  <c r="E27" i="1" s="1"/>
  <c r="C27" i="1"/>
  <c r="L26" i="1"/>
  <c r="K26" i="1"/>
  <c r="J26" i="1"/>
  <c r="H26" i="1"/>
  <c r="I26" i="1" s="1"/>
  <c r="F26" i="1"/>
  <c r="G26" i="1" s="1"/>
  <c r="D26" i="1"/>
  <c r="E26" i="1" s="1"/>
  <c r="C26" i="1"/>
  <c r="L25" i="1"/>
  <c r="K25" i="1"/>
  <c r="J25" i="1"/>
  <c r="H25" i="1"/>
  <c r="I25" i="1" s="1"/>
  <c r="F25" i="1"/>
  <c r="G25" i="1" s="1"/>
  <c r="D25" i="1"/>
  <c r="E25" i="1" s="1"/>
  <c r="C25" i="1"/>
  <c r="L24" i="1"/>
  <c r="K24" i="1"/>
  <c r="J24" i="1"/>
  <c r="H24" i="1"/>
  <c r="I24" i="1" s="1"/>
  <c r="F24" i="1"/>
  <c r="G24" i="1" s="1"/>
  <c r="D24" i="1"/>
  <c r="E24" i="1" s="1"/>
  <c r="C24" i="1"/>
  <c r="L23" i="1"/>
  <c r="K23" i="1"/>
  <c r="J23" i="1"/>
  <c r="H23" i="1"/>
  <c r="I23" i="1" s="1"/>
  <c r="F23" i="1"/>
  <c r="G23" i="1" s="1"/>
  <c r="D23" i="1"/>
  <c r="E23" i="1" s="1"/>
  <c r="C23" i="1"/>
  <c r="L22" i="1"/>
  <c r="K22" i="1"/>
  <c r="J22" i="1"/>
  <c r="H22" i="1"/>
  <c r="I22" i="1" s="1"/>
  <c r="F22" i="1"/>
  <c r="G22" i="1" s="1"/>
  <c r="D22" i="1"/>
  <c r="E22" i="1" s="1"/>
  <c r="C22" i="1"/>
  <c r="L21" i="1"/>
  <c r="K21" i="1"/>
  <c r="J21" i="1"/>
  <c r="H21" i="1"/>
  <c r="I21" i="1" s="1"/>
  <c r="F21" i="1"/>
  <c r="G21" i="1" s="1"/>
  <c r="D21" i="1"/>
  <c r="E21" i="1" s="1"/>
  <c r="C21" i="1"/>
  <c r="L20" i="1"/>
  <c r="K20" i="1"/>
  <c r="J20" i="1"/>
  <c r="H20" i="1"/>
  <c r="I20" i="1" s="1"/>
  <c r="F20" i="1"/>
  <c r="G20" i="1" s="1"/>
  <c r="D20" i="1"/>
  <c r="E20" i="1" s="1"/>
  <c r="C20" i="1"/>
  <c r="L19" i="1"/>
  <c r="K19" i="1"/>
  <c r="J19" i="1"/>
  <c r="H19" i="1"/>
  <c r="I19" i="1" s="1"/>
  <c r="F19" i="1"/>
  <c r="G19" i="1" s="1"/>
  <c r="D19" i="1"/>
  <c r="E19" i="1" s="1"/>
  <c r="C19" i="1"/>
  <c r="L18" i="1"/>
  <c r="K18" i="1"/>
  <c r="J18" i="1"/>
  <c r="H18" i="1"/>
  <c r="I18" i="1" s="1"/>
  <c r="F18" i="1"/>
  <c r="G18" i="1" s="1"/>
  <c r="D18" i="1"/>
  <c r="E18" i="1" s="1"/>
  <c r="C18" i="1"/>
  <c r="L17" i="1"/>
  <c r="K17" i="1"/>
  <c r="J17" i="1"/>
  <c r="H17" i="1"/>
  <c r="I17" i="1" s="1"/>
  <c r="F17" i="1"/>
  <c r="G17" i="1" s="1"/>
  <c r="D17" i="1"/>
  <c r="E17" i="1" s="1"/>
  <c r="C17" i="1"/>
  <c r="L16" i="1"/>
  <c r="K16" i="1"/>
  <c r="J16" i="1"/>
  <c r="H16" i="1"/>
  <c r="I16" i="1" s="1"/>
  <c r="F16" i="1"/>
  <c r="G16" i="1" s="1"/>
  <c r="D16" i="1"/>
  <c r="E16" i="1" s="1"/>
  <c r="C16" i="1"/>
  <c r="L15" i="1"/>
  <c r="K15" i="1"/>
  <c r="J15" i="1"/>
  <c r="H15" i="1"/>
  <c r="I15" i="1" s="1"/>
  <c r="F15" i="1"/>
  <c r="G15" i="1" s="1"/>
  <c r="D15" i="1"/>
  <c r="E15" i="1" s="1"/>
  <c r="C15" i="1"/>
  <c r="L14" i="1"/>
  <c r="K14" i="1"/>
  <c r="J14" i="1"/>
  <c r="H14" i="1"/>
  <c r="I14" i="1" s="1"/>
  <c r="F14" i="1"/>
  <c r="G14" i="1" s="1"/>
  <c r="D14" i="1"/>
  <c r="E14" i="1" s="1"/>
  <c r="C14" i="1"/>
  <c r="L13" i="1"/>
  <c r="K13" i="1"/>
  <c r="J13" i="1"/>
  <c r="H13" i="1"/>
  <c r="I13" i="1" s="1"/>
  <c r="F13" i="1"/>
  <c r="G13" i="1" s="1"/>
  <c r="D13" i="1"/>
  <c r="E13" i="1" s="1"/>
  <c r="C13" i="1"/>
  <c r="L12" i="1"/>
  <c r="K12" i="1"/>
  <c r="J12" i="1"/>
  <c r="H12" i="1"/>
  <c r="I12" i="1" s="1"/>
  <c r="F12" i="1"/>
  <c r="G12" i="1" s="1"/>
  <c r="D12" i="1"/>
  <c r="E12" i="1" s="1"/>
  <c r="C12" i="1"/>
  <c r="L11" i="1"/>
  <c r="K11" i="1"/>
  <c r="J11" i="1"/>
  <c r="H11" i="1"/>
  <c r="I11" i="1" s="1"/>
  <c r="F11" i="1"/>
  <c r="G11" i="1" s="1"/>
  <c r="D11" i="1"/>
  <c r="E11" i="1" s="1"/>
  <c r="C11" i="1"/>
</calcChain>
</file>

<file path=xl/sharedStrings.xml><?xml version="1.0" encoding="utf-8"?>
<sst xmlns="http://schemas.openxmlformats.org/spreadsheetml/2006/main" count="60" uniqueCount="48">
  <si>
    <r>
      <t xml:space="preserve">wirksam ab </t>
    </r>
    <r>
      <rPr>
        <b/>
        <sz val="12"/>
        <color theme="0"/>
        <rFont val="Verdana"/>
        <family val="2"/>
      </rPr>
      <t>1. Jänner 2022</t>
    </r>
  </si>
  <si>
    <t>(1/4 d. Wochengage)</t>
  </si>
  <si>
    <t>(1/5 d. Wochengage)</t>
  </si>
  <si>
    <t>1. Berufsjahr</t>
  </si>
  <si>
    <t>2. Berufsjahr</t>
  </si>
  <si>
    <t>3. Berufsjahr</t>
  </si>
  <si>
    <t>inkl. SZ/UEL</t>
  </si>
  <si>
    <t>WG mal 4,33</t>
  </si>
  <si>
    <t>reduziert um</t>
  </si>
  <si>
    <t>Continuity/Script</t>
  </si>
  <si>
    <t>Schwenker (Operator)</t>
  </si>
  <si>
    <t>Digital Image Technican (DIT)</t>
  </si>
  <si>
    <t>Data Wrangler</t>
  </si>
  <si>
    <t>Sound Design</t>
  </si>
  <si>
    <r>
      <t xml:space="preserve">Medienfachkraft </t>
    </r>
    <r>
      <rPr>
        <vertAlign val="superscript"/>
        <sz val="12"/>
        <color theme="0"/>
        <rFont val="Verdana"/>
        <family val="2"/>
      </rPr>
      <t>5)</t>
    </r>
  </si>
  <si>
    <r>
      <t xml:space="preserve">Filmaushilfskraft </t>
    </r>
    <r>
      <rPr>
        <vertAlign val="superscript"/>
        <sz val="12"/>
        <color theme="0"/>
        <rFont val="Verdana"/>
        <family val="2"/>
      </rPr>
      <t>6)</t>
    </r>
  </si>
  <si>
    <t>Werkstattprojekt (§ 19 KV)</t>
  </si>
  <si>
    <r>
      <rPr>
        <vertAlign val="superscript"/>
        <sz val="12"/>
        <color theme="0"/>
        <rFont val="Verdana"/>
        <family val="2"/>
      </rPr>
      <t>1)</t>
    </r>
    <r>
      <rPr>
        <sz val="12"/>
        <color theme="0"/>
        <rFont val="Verdana"/>
        <family val="2"/>
      </rPr>
      <t xml:space="preserve"> Kamera I: Fiktionale Filme für die Verwertung im Kino, Fernsehen und Kino -und fernsehähnliche fiktionale Filme für die Verwertung Online sowie Werbefilme</t>
    </r>
  </si>
  <si>
    <r>
      <rPr>
        <vertAlign val="superscript"/>
        <sz val="12"/>
        <color theme="0"/>
        <rFont val="Verdana"/>
        <family val="2"/>
      </rPr>
      <t>2)</t>
    </r>
    <r>
      <rPr>
        <sz val="12"/>
        <color theme="0"/>
        <rFont val="Verdana"/>
        <family val="2"/>
      </rPr>
      <t xml:space="preserve"> Kamera II: Dokumentarfilme und Dokumentationen für die Verwertung im Kino, Fernsehen und non-linear (VOD), ENG Team</t>
    </r>
  </si>
  <si>
    <r>
      <rPr>
        <vertAlign val="superscript"/>
        <sz val="12"/>
        <color theme="0"/>
        <rFont val="Verdana"/>
        <family val="2"/>
      </rPr>
      <t>3)</t>
    </r>
    <r>
      <rPr>
        <sz val="12"/>
        <color theme="0"/>
        <rFont val="Verdana"/>
        <family val="2"/>
      </rPr>
      <t xml:space="preserve"> Kamera III: Wirtschafts-, Image- und Bildungsfilme</t>
    </r>
  </si>
  <si>
    <r>
      <rPr>
        <vertAlign val="superscript"/>
        <sz val="12"/>
        <color theme="0"/>
        <rFont val="Verdana"/>
        <family val="2"/>
      </rPr>
      <t>4)</t>
    </r>
    <r>
      <rPr>
        <sz val="12"/>
        <color theme="0"/>
        <rFont val="Verdana"/>
        <family val="2"/>
      </rPr>
      <t xml:space="preserve"> Voraussetzung für die Einreihung in die Verwendungsgruppe Tonmeister I ist eine mindestens 15-jährige Praxis als Tonmeister II</t>
    </r>
  </si>
  <si>
    <r>
      <rPr>
        <vertAlign val="superscript"/>
        <sz val="12"/>
        <color theme="0"/>
        <rFont val="Verdana"/>
        <family val="2"/>
      </rPr>
      <t>5)</t>
    </r>
    <r>
      <rPr>
        <sz val="12"/>
        <color theme="0"/>
        <rFont val="Verdana"/>
        <family val="2"/>
      </rPr>
      <t xml:space="preserve"> nur bei Wirtschafts-, Image- und Bildungsfilmen</t>
    </r>
  </si>
  <si>
    <r>
      <rPr>
        <vertAlign val="superscript"/>
        <sz val="12"/>
        <color theme="0"/>
        <rFont val="Verdana"/>
        <family val="2"/>
      </rPr>
      <t>6)</t>
    </r>
    <r>
      <rPr>
        <sz val="12"/>
        <color theme="0"/>
        <rFont val="Verdana"/>
        <family val="2"/>
      </rPr>
      <t xml:space="preserve"> ArbeitnehmerInnen ohne Zweckausbildung, die schematische oder mechanische Arbeiten, insbesondere einfache Hilfsarbeiten auf manueller Natur verrichten oder die in Betrieben der Filmwirtschaft</t>
    </r>
  </si>
  <si>
    <t xml:space="preserve">    zur Feststellung ihrer beruflichen Eignung in Aufgabengebieten des Filmschaffens eingesetzt werden</t>
  </si>
  <si>
    <r>
      <t xml:space="preserve">Production Manager </t>
    </r>
    <r>
      <rPr>
        <vertAlign val="superscript"/>
        <sz val="12"/>
        <color theme="0"/>
        <rFont val="Verdana"/>
        <family val="2"/>
      </rPr>
      <t>2)</t>
    </r>
  </si>
  <si>
    <r>
      <t xml:space="preserve">Unit Manager </t>
    </r>
    <r>
      <rPr>
        <vertAlign val="superscript"/>
        <sz val="12"/>
        <color theme="0"/>
        <rFont val="Verdana"/>
        <family val="2"/>
      </rPr>
      <t>1)</t>
    </r>
  </si>
  <si>
    <r>
      <t xml:space="preserve">Unit Manager </t>
    </r>
    <r>
      <rPr>
        <vertAlign val="superscript"/>
        <sz val="12"/>
        <color theme="0"/>
        <rFont val="Verdana"/>
        <family val="2"/>
      </rPr>
      <t>2)</t>
    </r>
  </si>
  <si>
    <r>
      <t xml:space="preserve">Director of Photography I </t>
    </r>
    <r>
      <rPr>
        <vertAlign val="superscript"/>
        <sz val="12"/>
        <color theme="0"/>
        <rFont val="Verdana"/>
        <family val="2"/>
      </rPr>
      <t>1)</t>
    </r>
  </si>
  <si>
    <r>
      <t xml:space="preserve">Director of Photography II </t>
    </r>
    <r>
      <rPr>
        <vertAlign val="superscript"/>
        <sz val="12"/>
        <color theme="0"/>
        <rFont val="Verdana"/>
        <family val="2"/>
      </rPr>
      <t>2)</t>
    </r>
  </si>
  <si>
    <r>
      <t xml:space="preserve">Director of Photography III </t>
    </r>
    <r>
      <rPr>
        <vertAlign val="superscript"/>
        <sz val="12"/>
        <color theme="0"/>
        <rFont val="Verdana"/>
        <family val="2"/>
      </rPr>
      <t>3)</t>
    </r>
  </si>
  <si>
    <r>
      <t xml:space="preserve">Sound engineer I </t>
    </r>
    <r>
      <rPr>
        <vertAlign val="superscript"/>
        <sz val="12"/>
        <color theme="0"/>
        <rFont val="Verdana"/>
        <family val="2"/>
      </rPr>
      <t>4)</t>
    </r>
  </si>
  <si>
    <t>Sound engineer  II</t>
  </si>
  <si>
    <t>Electrican</t>
  </si>
  <si>
    <t>Driver</t>
  </si>
  <si>
    <t>Director</t>
  </si>
  <si>
    <t>Weekly rate</t>
  </si>
  <si>
    <t>Weekly fee flat rate § 7</t>
  </si>
  <si>
    <t>40 hours</t>
  </si>
  <si>
    <t>60 hours</t>
  </si>
  <si>
    <t>Minimum fee tariffs in EURO</t>
  </si>
  <si>
    <t xml:space="preserve">Daily fee </t>
  </si>
  <si>
    <t>monthly fee</t>
  </si>
  <si>
    <t>8 hours</t>
  </si>
  <si>
    <r>
      <t xml:space="preserve">Lineproducer II </t>
    </r>
    <r>
      <rPr>
        <vertAlign val="superscript"/>
        <sz val="12"/>
        <color theme="0"/>
        <rFont val="Verdana"/>
        <family val="2"/>
      </rPr>
      <t>2)</t>
    </r>
    <r>
      <rPr>
        <sz val="12"/>
        <color theme="0"/>
        <rFont val="Verdana"/>
        <family val="2"/>
      </rPr>
      <t xml:space="preserve"> </t>
    </r>
    <r>
      <rPr>
        <sz val="8"/>
        <color theme="0"/>
        <rFont val="Verdana"/>
        <family val="2"/>
      </rPr>
      <t>(Documentary)</t>
    </r>
  </si>
  <si>
    <r>
      <t xml:space="preserve">Lineproducer </t>
    </r>
    <r>
      <rPr>
        <vertAlign val="superscript"/>
        <sz val="12"/>
        <color theme="0"/>
        <rFont val="Verdana"/>
        <family val="2"/>
      </rPr>
      <t>1)</t>
    </r>
    <r>
      <rPr>
        <sz val="12"/>
        <color theme="0"/>
        <rFont val="Verdana"/>
        <family val="2"/>
      </rPr>
      <t xml:space="preserve"> </t>
    </r>
    <r>
      <rPr>
        <sz val="9"/>
        <color theme="0"/>
        <rFont val="Verdana"/>
        <family val="2"/>
      </rPr>
      <t>(Feature)</t>
    </r>
  </si>
  <si>
    <r>
      <t>Production Manager</t>
    </r>
    <r>
      <rPr>
        <vertAlign val="superscript"/>
        <sz val="12"/>
        <color theme="0"/>
        <rFont val="Verdana"/>
        <family val="2"/>
      </rPr>
      <t>1)</t>
    </r>
  </si>
  <si>
    <t>Editor</t>
  </si>
  <si>
    <t>Dubbing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</si>
</sst>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1"/>
      <name val="Verdana"/>
      <family val="2"/>
    </font>
    <font>
      <sz val="12"/>
      <name val="Arial"/>
      <family val="2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sz val="12"/>
      <name val="Verdana"/>
      <family val="2"/>
    </font>
    <font>
      <i/>
      <sz val="10"/>
      <color theme="0"/>
      <name val="Verdana"/>
      <family val="2"/>
    </font>
    <font>
      <sz val="10"/>
      <color theme="0"/>
      <name val="Verdana"/>
      <family val="2"/>
    </font>
    <font>
      <vertAlign val="superscript"/>
      <sz val="12"/>
      <color theme="0"/>
      <name val="Verdana"/>
      <family val="2"/>
    </font>
    <font>
      <b/>
      <sz val="10"/>
      <color theme="0"/>
      <name val="Verdana"/>
      <family val="2"/>
    </font>
    <font>
      <b/>
      <i/>
      <sz val="10"/>
      <color theme="0"/>
      <name val="Verdana"/>
      <family val="2"/>
    </font>
    <font>
      <b/>
      <sz val="12"/>
      <name val="Arial"/>
      <family val="2"/>
    </font>
    <font>
      <sz val="8"/>
      <color theme="0"/>
      <name val="Verdana"/>
      <family val="2"/>
    </font>
    <font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666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2" borderId="0" xfId="1" applyFont="1" applyFill="1" applyAlignment="1" applyProtection="1">
      <alignment horizontal="left" vertical="center"/>
      <protection locked="0"/>
    </xf>
    <xf numFmtId="0" fontId="3" fillId="3" borderId="0" xfId="1" applyFont="1" applyFill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1" fontId="7" fillId="2" borderId="7" xfId="0" applyNumberFormat="1" applyFont="1" applyFill="1" applyBorder="1" applyAlignment="1" applyProtection="1">
      <alignment horizontal="center" vertical="center"/>
      <protection locked="0"/>
    </xf>
    <xf numFmtId="4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4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4" fontId="8" fillId="2" borderId="10" xfId="0" applyNumberFormat="1" applyFont="1" applyFill="1" applyBorder="1" applyAlignment="1" applyProtection="1">
      <alignment horizontal="center" vertical="center"/>
      <protection locked="0"/>
    </xf>
    <xf numFmtId="4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9" fontId="8" fillId="2" borderId="10" xfId="0" applyNumberFormat="1" applyFont="1" applyFill="1" applyBorder="1" applyAlignment="1" applyProtection="1">
      <alignment horizontal="center" vertical="center"/>
      <protection locked="0"/>
    </xf>
    <xf numFmtId="9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" fontId="4" fillId="2" borderId="8" xfId="0" applyNumberFormat="1" applyFont="1" applyFill="1" applyBorder="1" applyAlignment="1">
      <alignment horizontal="right" vertical="center" indent="1"/>
    </xf>
    <xf numFmtId="4" fontId="4" fillId="2" borderId="13" xfId="0" applyNumberFormat="1" applyFont="1" applyFill="1" applyBorder="1" applyAlignment="1">
      <alignment horizontal="right" vertical="center" indent="1"/>
    </xf>
    <xf numFmtId="4" fontId="3" fillId="2" borderId="0" xfId="1" applyNumberFormat="1" applyFont="1" applyFill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4" fontId="4" fillId="2" borderId="15" xfId="0" applyNumberFormat="1" applyFont="1" applyFill="1" applyBorder="1" applyAlignment="1">
      <alignment horizontal="right" vertical="center" indent="1"/>
    </xf>
    <xf numFmtId="4" fontId="4" fillId="2" borderId="16" xfId="0" applyNumberFormat="1" applyFont="1" applyFill="1" applyBorder="1" applyAlignment="1">
      <alignment horizontal="right" vertical="center" indent="1"/>
    </xf>
    <xf numFmtId="0" fontId="4" fillId="2" borderId="0" xfId="0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4" fontId="10" fillId="2" borderId="7" xfId="0" applyNumberFormat="1" applyFont="1" applyFill="1" applyBorder="1" applyAlignment="1" applyProtection="1">
      <alignment horizontal="center" vertical="center"/>
      <protection locked="0"/>
    </xf>
    <xf numFmtId="4" fontId="10" fillId="2" borderId="5" xfId="0" applyNumberFormat="1" applyFont="1" applyFill="1" applyBorder="1" applyAlignment="1" applyProtection="1">
      <alignment horizontal="center" vertical="center"/>
      <protection locked="0"/>
    </xf>
    <xf numFmtId="4" fontId="11" fillId="2" borderId="10" xfId="0" applyNumberFormat="1" applyFont="1" applyFill="1" applyBorder="1" applyAlignment="1" applyProtection="1">
      <alignment horizontal="center" vertical="center"/>
      <protection locked="0"/>
    </xf>
    <xf numFmtId="4" fontId="5" fillId="2" borderId="8" xfId="0" applyNumberFormat="1" applyFont="1" applyFill="1" applyBorder="1" applyAlignment="1">
      <alignment horizontal="right" vertical="center" indent="1"/>
    </xf>
    <xf numFmtId="4" fontId="5" fillId="2" borderId="15" xfId="0" applyNumberFormat="1" applyFont="1" applyFill="1" applyBorder="1" applyAlignment="1">
      <alignment horizontal="right" vertical="center" indent="1"/>
    </xf>
    <xf numFmtId="4" fontId="5" fillId="2" borderId="0" xfId="0" applyNumberFormat="1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2" fillId="3" borderId="0" xfId="1" applyFont="1" applyFill="1" applyAlignment="1" applyProtection="1">
      <alignment vertical="center"/>
      <protection locked="0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Standard 3" xfId="1" xr:uid="{7C38632E-982F-CA4C-990E-F51460317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berner/Desktop/Kalkulationshilfe_22_20_0_GRE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-INFO"/>
      <sheetName val="Stammblatt"/>
      <sheetName val="Zusammenfassung"/>
      <sheetName val="Finanzierungsplan"/>
      <sheetName val="Kalkulation Herstellungskosten"/>
      <sheetName val="ILV"/>
      <sheetName val="GREEN FILMING Mehrkosten"/>
      <sheetName val="Stab_Ö_Details"/>
      <sheetName val="BERECHNUNGSSÄTZE"/>
      <sheetName val="Darsteller"/>
      <sheetName val="Motivliste"/>
      <sheetName val="Zu 10 (Reise-, Transportkosten)"/>
      <sheetName val="Kollektivvertrag"/>
      <sheetName val="Richt- und Höchstsätze"/>
      <sheetName val="Tages- und Nächtigungsg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3">
          <cell r="B33" t="str">
            <v>Set manager</v>
          </cell>
        </row>
        <row r="35">
          <cell r="B35" t="str">
            <v>Production coordinator</v>
          </cell>
        </row>
        <row r="37">
          <cell r="B37" t="str">
            <v>Postproduction coordinator</v>
          </cell>
        </row>
        <row r="39">
          <cell r="B39" t="str">
            <v>Production assistant</v>
          </cell>
        </row>
        <row r="41">
          <cell r="B41" t="str">
            <v>Production accountant</v>
          </cell>
        </row>
        <row r="44">
          <cell r="B44" t="str">
            <v>1. Assistant director (AD)</v>
          </cell>
        </row>
        <row r="50">
          <cell r="B50" t="str">
            <v>1. Assistant camera</v>
          </cell>
        </row>
        <row r="52">
          <cell r="B52" t="str">
            <v>2. Assistant camera</v>
          </cell>
        </row>
        <row r="64">
          <cell r="B64" t="str">
            <v>Boom operator</v>
          </cell>
        </row>
        <row r="70">
          <cell r="B70" t="str">
            <v>Assistant Editor</v>
          </cell>
        </row>
        <row r="74">
          <cell r="B74" t="str">
            <v>Sound Editor</v>
          </cell>
        </row>
        <row r="76">
          <cell r="B76" t="str">
            <v>Costume designer</v>
          </cell>
        </row>
        <row r="78">
          <cell r="B78" t="str">
            <v>Costume adviser</v>
          </cell>
        </row>
        <row r="80">
          <cell r="B80" t="str">
            <v>Wardrobe</v>
          </cell>
        </row>
        <row r="86">
          <cell r="B86" t="str">
            <v>Prop buyer</v>
          </cell>
        </row>
        <row r="88">
          <cell r="B88" t="str">
            <v>Set decorator</v>
          </cell>
        </row>
        <row r="92">
          <cell r="B92" t="str">
            <v>Set designer</v>
          </cell>
        </row>
        <row r="94">
          <cell r="B94" t="str">
            <v>Set designer assistant</v>
          </cell>
        </row>
        <row r="96">
          <cell r="B96" t="str">
            <v>Make-up artist</v>
          </cell>
        </row>
        <row r="100">
          <cell r="B100" t="str">
            <v>Assistant make-up</v>
          </cell>
        </row>
        <row r="110">
          <cell r="B110" t="str">
            <v>Gaffer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0B617-6455-DA45-AB62-4727EAA52EEF}">
  <dimension ref="A1:AJ298"/>
  <sheetViews>
    <sheetView tabSelected="1" topLeftCell="A21" workbookViewId="0">
      <selection activeCell="A44" sqref="A44"/>
    </sheetView>
  </sheetViews>
  <sheetFormatPr baseColWidth="10" defaultColWidth="11" defaultRowHeight="16" x14ac:dyDescent="0.2"/>
  <cols>
    <col min="1" max="1" width="49.1640625" style="4" customWidth="1"/>
    <col min="2" max="4" width="14.1640625" style="4" customWidth="1"/>
    <col min="5" max="5" width="14.1640625" style="39" customWidth="1"/>
    <col min="6" max="12" width="14.1640625" style="4" customWidth="1"/>
    <col min="13" max="16384" width="11" style="4"/>
  </cols>
  <sheetData>
    <row r="1" spans="1:36" s="2" customFormat="1" ht="18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2" customForma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7" thickBo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8" customHeight="1" x14ac:dyDescent="0.2">
      <c r="A5" s="5"/>
      <c r="B5" s="44" t="s">
        <v>35</v>
      </c>
      <c r="C5" s="44"/>
      <c r="D5" s="46" t="s">
        <v>36</v>
      </c>
      <c r="E5" s="46"/>
      <c r="F5" s="46" t="s">
        <v>40</v>
      </c>
      <c r="G5" s="46"/>
      <c r="H5" s="46"/>
      <c r="I5" s="46"/>
      <c r="J5" s="46" t="s">
        <v>41</v>
      </c>
      <c r="K5" s="46"/>
      <c r="L5" s="4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8" customHeight="1" x14ac:dyDescent="0.2">
      <c r="A6" s="6"/>
      <c r="B6" s="45"/>
      <c r="C6" s="45"/>
      <c r="D6" s="47"/>
      <c r="E6" s="47"/>
      <c r="F6" s="47"/>
      <c r="G6" s="47"/>
      <c r="H6" s="47"/>
      <c r="I6" s="47"/>
      <c r="J6" s="47"/>
      <c r="K6" s="47"/>
      <c r="L6" s="4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" customHeight="1" x14ac:dyDescent="0.2">
      <c r="A7" s="6"/>
      <c r="B7" s="7" t="s">
        <v>37</v>
      </c>
      <c r="C7" s="7" t="s">
        <v>37</v>
      </c>
      <c r="D7" s="8" t="s">
        <v>38</v>
      </c>
      <c r="E7" s="30" t="s">
        <v>38</v>
      </c>
      <c r="F7" s="40" t="s">
        <v>1</v>
      </c>
      <c r="G7" s="40"/>
      <c r="H7" s="40" t="s">
        <v>2</v>
      </c>
      <c r="I7" s="40"/>
      <c r="J7" s="9" t="s">
        <v>3</v>
      </c>
      <c r="K7" s="9" t="s">
        <v>4</v>
      </c>
      <c r="L7" s="10" t="s">
        <v>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8" customHeight="1" x14ac:dyDescent="0.2">
      <c r="A8" s="6"/>
      <c r="B8" s="11"/>
      <c r="C8" s="11" t="s">
        <v>6</v>
      </c>
      <c r="D8" s="11"/>
      <c r="E8" s="31" t="s">
        <v>6</v>
      </c>
      <c r="F8" s="11" t="s">
        <v>42</v>
      </c>
      <c r="G8" s="11" t="s">
        <v>42</v>
      </c>
      <c r="H8" s="11" t="s">
        <v>42</v>
      </c>
      <c r="I8" s="11" t="s">
        <v>42</v>
      </c>
      <c r="J8" s="12" t="s">
        <v>7</v>
      </c>
      <c r="K8" s="12" t="s">
        <v>7</v>
      </c>
      <c r="L8" s="13" t="s">
        <v>7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8" customHeight="1" x14ac:dyDescent="0.2">
      <c r="A9" s="6"/>
      <c r="B9" s="11"/>
      <c r="C9" s="11"/>
      <c r="D9" s="11"/>
      <c r="E9" s="31"/>
      <c r="F9" s="14"/>
      <c r="G9" s="11" t="s">
        <v>6</v>
      </c>
      <c r="H9" s="14"/>
      <c r="I9" s="11" t="s">
        <v>6</v>
      </c>
      <c r="J9" s="12" t="s">
        <v>8</v>
      </c>
      <c r="K9" s="12" t="s">
        <v>8</v>
      </c>
      <c r="L9" s="13" t="s">
        <v>8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8" customHeight="1" x14ac:dyDescent="0.2">
      <c r="A10" s="6"/>
      <c r="B10" s="15"/>
      <c r="C10" s="16"/>
      <c r="D10" s="15"/>
      <c r="E10" s="32"/>
      <c r="F10" s="17"/>
      <c r="G10" s="16"/>
      <c r="H10" s="17"/>
      <c r="I10" s="16"/>
      <c r="J10" s="18">
        <v>0.4</v>
      </c>
      <c r="K10" s="18">
        <v>0.35</v>
      </c>
      <c r="L10" s="19">
        <v>0.3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8" customHeight="1" x14ac:dyDescent="0.2">
      <c r="A11" s="20" t="s">
        <v>34</v>
      </c>
      <c r="B11" s="21">
        <v>0</v>
      </c>
      <c r="C11" s="21">
        <f t="shared" ref="C11:C55" si="0">B11*1.2881166</f>
        <v>0</v>
      </c>
      <c r="D11" s="21">
        <f t="shared" ref="D11:D17" si="1">B11*1.385</f>
        <v>0</v>
      </c>
      <c r="E11" s="33">
        <f>D11*1.2881166</f>
        <v>0</v>
      </c>
      <c r="F11" s="21">
        <f t="shared" ref="F11:F55" si="2">B11/4</f>
        <v>0</v>
      </c>
      <c r="G11" s="21">
        <f>F11*1.2881166</f>
        <v>0</v>
      </c>
      <c r="H11" s="21">
        <f t="shared" ref="H11:H55" si="3">B11/5</f>
        <v>0</v>
      </c>
      <c r="I11" s="21">
        <f t="shared" ref="I11:I16" si="4">H11*1.2881166</f>
        <v>0</v>
      </c>
      <c r="J11" s="21">
        <f t="shared" ref="J11:J50" si="5">B11*4.33*0.6</f>
        <v>0</v>
      </c>
      <c r="K11" s="21">
        <f t="shared" ref="K11:K50" si="6">B11*4.33*0.65</f>
        <v>0</v>
      </c>
      <c r="L11" s="22">
        <f t="shared" ref="L11:L50" si="7">B11*4.33*0.7</f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8" customHeight="1" x14ac:dyDescent="0.2">
      <c r="A12" s="20" t="str">
        <f>'[1]Kalkulation Herstellungskosten'!$B$44</f>
        <v>1. Assistant director (AD)</v>
      </c>
      <c r="B12" s="21">
        <v>1020.8548533625</v>
      </c>
      <c r="C12" s="21">
        <f t="shared" si="0"/>
        <v>1314.9800828068019</v>
      </c>
      <c r="D12" s="21">
        <f t="shared" si="1"/>
        <v>1413.8839719070625</v>
      </c>
      <c r="E12" s="33">
        <f>D12*1.2881166</f>
        <v>1821.2474146874208</v>
      </c>
      <c r="F12" s="21">
        <f t="shared" si="2"/>
        <v>255.21371334062499</v>
      </c>
      <c r="G12" s="21">
        <f>F12*1.2881166</f>
        <v>328.74502070170047</v>
      </c>
      <c r="H12" s="21">
        <f t="shared" si="3"/>
        <v>204.1709706725</v>
      </c>
      <c r="I12" s="21">
        <f t="shared" si="4"/>
        <v>262.99601656136042</v>
      </c>
      <c r="J12" s="21">
        <f t="shared" si="5"/>
        <v>2652.1809090357747</v>
      </c>
      <c r="K12" s="21">
        <f t="shared" si="6"/>
        <v>2873.195984788756</v>
      </c>
      <c r="L12" s="22">
        <f t="shared" si="7"/>
        <v>3094.211060541737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8" customHeight="1" x14ac:dyDescent="0.2">
      <c r="A13" s="20" t="s">
        <v>44</v>
      </c>
      <c r="B13" s="21">
        <v>1776.880670175</v>
      </c>
      <c r="C13" s="21">
        <f t="shared" si="0"/>
        <v>2288.8294874715421</v>
      </c>
      <c r="D13" s="21">
        <f t="shared" si="1"/>
        <v>2460.9797281923752</v>
      </c>
      <c r="E13" s="33">
        <f>D13*1.2881166</f>
        <v>3170.0288401480861</v>
      </c>
      <c r="F13" s="21">
        <f t="shared" si="2"/>
        <v>444.22016754374999</v>
      </c>
      <c r="G13" s="21">
        <f t="shared" ref="G13:G17" si="8">F13*1.2881166</f>
        <v>572.20737186788551</v>
      </c>
      <c r="H13" s="21">
        <f t="shared" si="3"/>
        <v>355.37613403500001</v>
      </c>
      <c r="I13" s="21">
        <f t="shared" si="4"/>
        <v>457.76589749430849</v>
      </c>
      <c r="J13" s="21">
        <f t="shared" si="5"/>
        <v>4616.3359811146502</v>
      </c>
      <c r="K13" s="21">
        <f t="shared" si="6"/>
        <v>5001.0306462075378</v>
      </c>
      <c r="L13" s="22">
        <f t="shared" si="7"/>
        <v>5385.7253113004244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8" customHeight="1" x14ac:dyDescent="0.2">
      <c r="A14" s="20" t="s">
        <v>43</v>
      </c>
      <c r="B14" s="21">
        <v>1086.2442276725001</v>
      </c>
      <c r="C14" s="21">
        <f t="shared" si="0"/>
        <v>1399.2092213191268</v>
      </c>
      <c r="D14" s="21">
        <f t="shared" si="1"/>
        <v>1504.4482553264127</v>
      </c>
      <c r="E14" s="33">
        <f>D14*1.2881166</f>
        <v>1937.9047715269905</v>
      </c>
      <c r="F14" s="21">
        <f t="shared" si="2"/>
        <v>271.56105691812502</v>
      </c>
      <c r="G14" s="21">
        <f t="shared" si="8"/>
        <v>349.80230532978169</v>
      </c>
      <c r="H14" s="21">
        <f t="shared" si="3"/>
        <v>217.24884553450002</v>
      </c>
      <c r="I14" s="21">
        <f t="shared" si="4"/>
        <v>279.84184426382535</v>
      </c>
      <c r="J14" s="21">
        <f t="shared" si="5"/>
        <v>2822.0625034931554</v>
      </c>
      <c r="K14" s="21">
        <f t="shared" si="6"/>
        <v>3057.2343787842519</v>
      </c>
      <c r="L14" s="22">
        <f t="shared" si="7"/>
        <v>3292.406254075348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8" customHeight="1" x14ac:dyDescent="0.2">
      <c r="A15" s="20" t="s">
        <v>45</v>
      </c>
      <c r="B15" s="21">
        <v>1690.0399368449998</v>
      </c>
      <c r="C15" s="21">
        <f t="shared" si="0"/>
        <v>2176.9684973129956</v>
      </c>
      <c r="D15" s="21">
        <f t="shared" si="1"/>
        <v>2340.7053125303246</v>
      </c>
      <c r="E15" s="33">
        <f>D15*1.2881166</f>
        <v>3015.1013687784989</v>
      </c>
      <c r="F15" s="21">
        <f t="shared" si="2"/>
        <v>422.50998421124996</v>
      </c>
      <c r="G15" s="21">
        <f t="shared" si="8"/>
        <v>544.24212432824891</v>
      </c>
      <c r="H15" s="21">
        <f t="shared" si="3"/>
        <v>338.00798736899998</v>
      </c>
      <c r="I15" s="21">
        <f t="shared" si="4"/>
        <v>435.39369946259916</v>
      </c>
      <c r="J15" s="21">
        <f t="shared" si="5"/>
        <v>4390.723755923309</v>
      </c>
      <c r="K15" s="21">
        <f t="shared" si="6"/>
        <v>4756.6174022502519</v>
      </c>
      <c r="L15" s="22">
        <f t="shared" si="7"/>
        <v>5122.5110485771938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8" customHeight="1" x14ac:dyDescent="0.2">
      <c r="A16" s="20" t="s">
        <v>24</v>
      </c>
      <c r="B16" s="21">
        <v>1069.3688824975</v>
      </c>
      <c r="C16" s="21">
        <f t="shared" si="0"/>
        <v>1377.4718090684792</v>
      </c>
      <c r="D16" s="21">
        <f t="shared" si="1"/>
        <v>1481.0759022590375</v>
      </c>
      <c r="E16" s="33">
        <f t="shared" ref="E16:E55" si="9">D16*1.2881166</f>
        <v>1907.7984555598437</v>
      </c>
      <c r="F16" s="21">
        <f t="shared" si="2"/>
        <v>267.34222062437499</v>
      </c>
      <c r="G16" s="21">
        <f t="shared" si="8"/>
        <v>344.36795226711979</v>
      </c>
      <c r="H16" s="21">
        <f t="shared" si="3"/>
        <v>213.8737764995</v>
      </c>
      <c r="I16" s="21">
        <f t="shared" si="4"/>
        <v>275.49436181369583</v>
      </c>
      <c r="J16" s="21">
        <f t="shared" si="5"/>
        <v>2778.2203567285046</v>
      </c>
      <c r="K16" s="21">
        <f t="shared" si="6"/>
        <v>3009.7387197892135</v>
      </c>
      <c r="L16" s="22">
        <f t="shared" si="7"/>
        <v>3241.257082849922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18" customHeight="1" x14ac:dyDescent="0.2">
      <c r="A17" s="20" t="s">
        <v>25</v>
      </c>
      <c r="B17" s="21">
        <v>996.59783879499992</v>
      </c>
      <c r="C17" s="21">
        <f t="shared" si="0"/>
        <v>1283.7342196759632</v>
      </c>
      <c r="D17" s="21">
        <f t="shared" si="1"/>
        <v>1380.2880067310748</v>
      </c>
      <c r="E17" s="33">
        <f t="shared" si="9"/>
        <v>1777.9718942512091</v>
      </c>
      <c r="F17" s="21">
        <f t="shared" si="2"/>
        <v>249.14945969874998</v>
      </c>
      <c r="G17" s="21">
        <f t="shared" si="8"/>
        <v>320.93355491899081</v>
      </c>
      <c r="H17" s="21">
        <f t="shared" si="3"/>
        <v>199.31956775899999</v>
      </c>
      <c r="I17" s="21">
        <f>H17*1.2881166</f>
        <v>256.74684393519266</v>
      </c>
      <c r="J17" s="21">
        <f t="shared" si="5"/>
        <v>2589.1611851894095</v>
      </c>
      <c r="K17" s="21">
        <f t="shared" si="6"/>
        <v>2804.9246172885273</v>
      </c>
      <c r="L17" s="22">
        <f t="shared" si="7"/>
        <v>3020.6880493876442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18" customHeight="1" x14ac:dyDescent="0.2">
      <c r="A18" s="20" t="s">
        <v>26</v>
      </c>
      <c r="B18" s="21">
        <v>904.69450191249996</v>
      </c>
      <c r="C18" s="21">
        <f t="shared" si="0"/>
        <v>1165.352005842223</v>
      </c>
      <c r="D18" s="21">
        <f>B18*1.4375</f>
        <v>1300.4983464992188</v>
      </c>
      <c r="E18" s="33">
        <f t="shared" si="9"/>
        <v>1675.1935083981955</v>
      </c>
      <c r="F18" s="21">
        <f t="shared" si="2"/>
        <v>226.17362547812499</v>
      </c>
      <c r="G18" s="21">
        <f>F18*1.2881166</f>
        <v>291.33800146055574</v>
      </c>
      <c r="H18" s="21">
        <f t="shared" si="3"/>
        <v>180.93890038249998</v>
      </c>
      <c r="I18" s="21">
        <f>H18*1.2881166</f>
        <v>233.07040116844456</v>
      </c>
      <c r="J18" s="21">
        <f t="shared" si="5"/>
        <v>2350.396315968675</v>
      </c>
      <c r="K18" s="21">
        <f t="shared" si="6"/>
        <v>2546.2626756327313</v>
      </c>
      <c r="L18" s="22">
        <f t="shared" si="7"/>
        <v>2742.1290352967872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8" customHeight="1" x14ac:dyDescent="0.2">
      <c r="A19" s="20" t="str">
        <f>'[1]Kalkulation Herstellungskosten'!$B$33</f>
        <v>Set manager</v>
      </c>
      <c r="B19" s="21">
        <v>805.55443725249995</v>
      </c>
      <c r="C19" s="21">
        <f t="shared" si="0"/>
        <v>1037.6480428286036</v>
      </c>
      <c r="D19" s="21">
        <f t="shared" ref="D19:D55" si="10">B19*1.385</f>
        <v>1115.6928955947124</v>
      </c>
      <c r="E19" s="33">
        <f t="shared" si="9"/>
        <v>1437.1425393176157</v>
      </c>
      <c r="F19" s="21">
        <f t="shared" si="2"/>
        <v>201.38860931312499</v>
      </c>
      <c r="G19" s="21">
        <f>F19*1.2881166</f>
        <v>259.4120107071509</v>
      </c>
      <c r="H19" s="21">
        <f t="shared" si="3"/>
        <v>161.1108874505</v>
      </c>
      <c r="I19" s="21">
        <f>H19*1.2881166</f>
        <v>207.52960856572074</v>
      </c>
      <c r="J19" s="21">
        <f t="shared" si="5"/>
        <v>2092.8304279819949</v>
      </c>
      <c r="K19" s="21">
        <f t="shared" si="6"/>
        <v>2267.2329636471613</v>
      </c>
      <c r="L19" s="22">
        <f t="shared" si="7"/>
        <v>2441.6354993123273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18" customHeight="1" x14ac:dyDescent="0.2">
      <c r="A20" s="20" t="str">
        <f>'[1]Kalkulation Herstellungskosten'!$B$41</f>
        <v>Production accountant</v>
      </c>
      <c r="B20" s="21">
        <v>1040.88785515</v>
      </c>
      <c r="C20" s="21">
        <f t="shared" si="0"/>
        <v>1340.7849249571104</v>
      </c>
      <c r="D20" s="21">
        <f t="shared" si="10"/>
        <v>1441.6296793827498</v>
      </c>
      <c r="E20" s="33">
        <f t="shared" si="9"/>
        <v>1856.9871210655976</v>
      </c>
      <c r="F20" s="21">
        <f t="shared" si="2"/>
        <v>260.22196378749999</v>
      </c>
      <c r="G20" s="21">
        <f t="shared" ref="G20:G50" si="11">F20*1.2881166</f>
        <v>335.19623123927761</v>
      </c>
      <c r="H20" s="21">
        <f t="shared" si="3"/>
        <v>208.17757103</v>
      </c>
      <c r="I20" s="21">
        <f t="shared" ref="I20:I55" si="12">H20*1.2881166</f>
        <v>268.15698499142206</v>
      </c>
      <c r="J20" s="21">
        <f t="shared" si="5"/>
        <v>2704.2266476796999</v>
      </c>
      <c r="K20" s="21">
        <f t="shared" si="6"/>
        <v>2929.5788683196747</v>
      </c>
      <c r="L20" s="22">
        <f t="shared" si="7"/>
        <v>3154.9310889596495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8" customHeight="1" x14ac:dyDescent="0.2">
      <c r="A21" s="20" t="str">
        <f>'[1]Kalkulation Herstellungskosten'!$B$39</f>
        <v>Production assistant</v>
      </c>
      <c r="B21" s="21">
        <v>630.36143660749997</v>
      </c>
      <c r="C21" s="21">
        <f t="shared" si="0"/>
        <v>811.97903049396837</v>
      </c>
      <c r="D21" s="21">
        <f t="shared" si="10"/>
        <v>873.05058970138748</v>
      </c>
      <c r="E21" s="33">
        <f t="shared" si="9"/>
        <v>1124.5909572341461</v>
      </c>
      <c r="F21" s="21">
        <f t="shared" si="2"/>
        <v>157.59035915187499</v>
      </c>
      <c r="G21" s="21">
        <f t="shared" si="11"/>
        <v>202.99475762349209</v>
      </c>
      <c r="H21" s="21">
        <f t="shared" si="3"/>
        <v>126.0722873215</v>
      </c>
      <c r="I21" s="21">
        <f t="shared" si="12"/>
        <v>162.39580609879368</v>
      </c>
      <c r="J21" s="21">
        <f t="shared" si="5"/>
        <v>1637.6790123062849</v>
      </c>
      <c r="K21" s="21">
        <f t="shared" si="6"/>
        <v>1774.1522633318089</v>
      </c>
      <c r="L21" s="22">
        <f t="shared" si="7"/>
        <v>1910.6255143573323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8" customHeight="1" x14ac:dyDescent="0.2">
      <c r="A22" s="20" t="s">
        <v>9</v>
      </c>
      <c r="B22" s="21">
        <v>719.90429575999997</v>
      </c>
      <c r="C22" s="21">
        <f t="shared" si="0"/>
        <v>927.32067377976557</v>
      </c>
      <c r="D22" s="21">
        <f t="shared" si="10"/>
        <v>997.06744962760001</v>
      </c>
      <c r="E22" s="33">
        <f t="shared" si="9"/>
        <v>1284.3391331849753</v>
      </c>
      <c r="F22" s="21">
        <f t="shared" si="2"/>
        <v>179.97607393999999</v>
      </c>
      <c r="G22" s="21">
        <f t="shared" si="11"/>
        <v>231.83016844494139</v>
      </c>
      <c r="H22" s="21">
        <f t="shared" si="3"/>
        <v>143.98085915199999</v>
      </c>
      <c r="I22" s="21">
        <f t="shared" si="12"/>
        <v>185.4641347559531</v>
      </c>
      <c r="J22" s="21">
        <f t="shared" si="5"/>
        <v>1870.3113603844797</v>
      </c>
      <c r="K22" s="21">
        <f t="shared" si="6"/>
        <v>2026.17064041652</v>
      </c>
      <c r="L22" s="22">
        <f t="shared" si="7"/>
        <v>2182.0299204485596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8" customHeight="1" x14ac:dyDescent="0.2">
      <c r="A23" s="20" t="s">
        <v>47</v>
      </c>
      <c r="B23" s="21">
        <v>1760.2848552574999</v>
      </c>
      <c r="C23" s="21">
        <f t="shared" si="0"/>
        <v>2267.4521427857826</v>
      </c>
      <c r="D23" s="21">
        <f t="shared" si="10"/>
        <v>2437.9945245316376</v>
      </c>
      <c r="E23" s="33">
        <f t="shared" si="9"/>
        <v>3140.4212177583095</v>
      </c>
      <c r="F23" s="21">
        <f t="shared" si="2"/>
        <v>440.07121381437497</v>
      </c>
      <c r="G23" s="21">
        <f t="shared" si="11"/>
        <v>566.86303569644565</v>
      </c>
      <c r="H23" s="21">
        <f t="shared" si="3"/>
        <v>352.0569710515</v>
      </c>
      <c r="I23" s="21">
        <f t="shared" si="12"/>
        <v>453.49042855715658</v>
      </c>
      <c r="J23" s="21">
        <f t="shared" si="5"/>
        <v>4573.2200539589849</v>
      </c>
      <c r="K23" s="21">
        <f t="shared" si="6"/>
        <v>4954.3217251222341</v>
      </c>
      <c r="L23" s="22">
        <f t="shared" si="7"/>
        <v>5335.4233962854823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18" customHeight="1" x14ac:dyDescent="0.2">
      <c r="A24" s="20" t="s">
        <v>27</v>
      </c>
      <c r="B24" s="21">
        <v>2478.439498665</v>
      </c>
      <c r="C24" s="21">
        <f t="shared" si="0"/>
        <v>3192.5190603260644</v>
      </c>
      <c r="D24" s="21">
        <f t="shared" si="10"/>
        <v>3432.6387056510248</v>
      </c>
      <c r="E24" s="33">
        <f t="shared" si="9"/>
        <v>4421.6388985515987</v>
      </c>
      <c r="F24" s="21">
        <f t="shared" si="2"/>
        <v>619.60987466624999</v>
      </c>
      <c r="G24" s="21">
        <f t="shared" si="11"/>
        <v>798.1297650815161</v>
      </c>
      <c r="H24" s="21">
        <f t="shared" si="3"/>
        <v>495.68789973299999</v>
      </c>
      <c r="I24" s="21">
        <f t="shared" si="12"/>
        <v>638.50381206521286</v>
      </c>
      <c r="J24" s="21">
        <f t="shared" si="5"/>
        <v>6438.9858175316704</v>
      </c>
      <c r="K24" s="21">
        <f t="shared" si="6"/>
        <v>6975.5679689926437</v>
      </c>
      <c r="L24" s="22">
        <f t="shared" si="7"/>
        <v>7512.1501204536153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8" customHeight="1" x14ac:dyDescent="0.2">
      <c r="A25" s="20" t="s">
        <v>28</v>
      </c>
      <c r="B25" s="21">
        <v>1807.4633509399998</v>
      </c>
      <c r="C25" s="21">
        <f t="shared" si="0"/>
        <v>2328.2235462374392</v>
      </c>
      <c r="D25" s="21">
        <f t="shared" si="10"/>
        <v>2503.3367410518999</v>
      </c>
      <c r="E25" s="33">
        <f t="shared" si="9"/>
        <v>3224.5896115388537</v>
      </c>
      <c r="F25" s="21">
        <f t="shared" si="2"/>
        <v>451.86583773499996</v>
      </c>
      <c r="G25" s="21">
        <f t="shared" si="11"/>
        <v>582.05588655935981</v>
      </c>
      <c r="H25" s="21">
        <f t="shared" si="3"/>
        <v>361.49267018799998</v>
      </c>
      <c r="I25" s="21">
        <f t="shared" si="12"/>
        <v>465.64470924748787</v>
      </c>
      <c r="J25" s="21">
        <f t="shared" si="5"/>
        <v>4695.7897857421194</v>
      </c>
      <c r="K25" s="21">
        <f t="shared" si="6"/>
        <v>5087.10560122063</v>
      </c>
      <c r="L25" s="22">
        <f t="shared" si="7"/>
        <v>5478.4214166991396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8" customHeight="1" x14ac:dyDescent="0.2">
      <c r="A26" s="20" t="s">
        <v>29</v>
      </c>
      <c r="B26" s="21">
        <v>1365.6709554474999</v>
      </c>
      <c r="C26" s="21">
        <f t="shared" si="0"/>
        <v>1759.143427849785</v>
      </c>
      <c r="D26" s="21">
        <f t="shared" si="10"/>
        <v>1891.4542732947873</v>
      </c>
      <c r="E26" s="33">
        <f t="shared" si="9"/>
        <v>2436.413647571952</v>
      </c>
      <c r="F26" s="21">
        <f t="shared" si="2"/>
        <v>341.41773886187497</v>
      </c>
      <c r="G26" s="21">
        <f>F26*1.2881166</f>
        <v>439.78585696244625</v>
      </c>
      <c r="H26" s="21">
        <f t="shared" si="3"/>
        <v>273.13419108949995</v>
      </c>
      <c r="I26" s="21">
        <f>H26*1.2881166</f>
        <v>351.82868556995697</v>
      </c>
      <c r="J26" s="21">
        <f>B26*4.33*0.6</f>
        <v>3548.0131422526042</v>
      </c>
      <c r="K26" s="21">
        <f>B26*4.33*0.65</f>
        <v>3843.6809041069882</v>
      </c>
      <c r="L26" s="22">
        <f>B26*4.33*0.7</f>
        <v>4139.3486659613718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18" customHeight="1" x14ac:dyDescent="0.2">
      <c r="A27" s="20" t="str">
        <f>'[1]Kalkulation Herstellungskosten'!$B$50</f>
        <v>1. Assistant camera</v>
      </c>
      <c r="B27" s="21">
        <v>996.59783879499992</v>
      </c>
      <c r="C27" s="21">
        <f t="shared" si="0"/>
        <v>1283.7342196759632</v>
      </c>
      <c r="D27" s="21">
        <f t="shared" si="10"/>
        <v>1380.2880067310748</v>
      </c>
      <c r="E27" s="33">
        <f t="shared" si="9"/>
        <v>1777.9718942512091</v>
      </c>
      <c r="F27" s="21">
        <f t="shared" si="2"/>
        <v>249.14945969874998</v>
      </c>
      <c r="G27" s="21">
        <f t="shared" si="11"/>
        <v>320.93355491899081</v>
      </c>
      <c r="H27" s="21">
        <f t="shared" si="3"/>
        <v>199.31956775899999</v>
      </c>
      <c r="I27" s="21">
        <f t="shared" si="12"/>
        <v>256.74684393519266</v>
      </c>
      <c r="J27" s="21">
        <f t="shared" si="5"/>
        <v>2589.1611851894095</v>
      </c>
      <c r="K27" s="21">
        <f t="shared" si="6"/>
        <v>2804.9246172885273</v>
      </c>
      <c r="L27" s="22">
        <f t="shared" si="7"/>
        <v>3020.6880493876442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8" customHeight="1" x14ac:dyDescent="0.2">
      <c r="A28" s="20" t="str">
        <f>'[1]Kalkulation Herstellungskosten'!$B$52</f>
        <v>2. Assistant camera</v>
      </c>
      <c r="B28" s="21">
        <v>758.8625312774999</v>
      </c>
      <c r="C28" s="21">
        <f t="shared" si="0"/>
        <v>977.50342365656684</v>
      </c>
      <c r="D28" s="21">
        <f t="shared" si="10"/>
        <v>1051.0246058193375</v>
      </c>
      <c r="E28" s="33">
        <f t="shared" si="9"/>
        <v>1353.8422417643451</v>
      </c>
      <c r="F28" s="21">
        <f t="shared" si="2"/>
        <v>189.71563281937497</v>
      </c>
      <c r="G28" s="21">
        <f t="shared" si="11"/>
        <v>244.37585591414171</v>
      </c>
      <c r="H28" s="21">
        <f t="shared" si="3"/>
        <v>151.77250625549999</v>
      </c>
      <c r="I28" s="21">
        <f t="shared" si="12"/>
        <v>195.50068473131338</v>
      </c>
      <c r="J28" s="21">
        <f t="shared" si="5"/>
        <v>1971.5248562589445</v>
      </c>
      <c r="K28" s="21">
        <f t="shared" si="6"/>
        <v>2135.8185942805235</v>
      </c>
      <c r="L28" s="22">
        <f t="shared" si="7"/>
        <v>2300.112332302102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8" customHeight="1" x14ac:dyDescent="0.2">
      <c r="A29" s="20" t="s">
        <v>10</v>
      </c>
      <c r="B29" s="21">
        <v>1020.8548533625</v>
      </c>
      <c r="C29" s="21">
        <f t="shared" si="0"/>
        <v>1314.9800828068019</v>
      </c>
      <c r="D29" s="21">
        <f t="shared" si="10"/>
        <v>1413.8839719070625</v>
      </c>
      <c r="E29" s="33">
        <f t="shared" si="9"/>
        <v>1821.2474146874208</v>
      </c>
      <c r="F29" s="21">
        <f t="shared" si="2"/>
        <v>255.21371334062499</v>
      </c>
      <c r="G29" s="21">
        <f t="shared" si="11"/>
        <v>328.74502070170047</v>
      </c>
      <c r="H29" s="21">
        <f t="shared" si="3"/>
        <v>204.1709706725</v>
      </c>
      <c r="I29" s="21">
        <f t="shared" si="12"/>
        <v>262.99601656136042</v>
      </c>
      <c r="J29" s="21">
        <f t="shared" si="5"/>
        <v>2652.1809090357747</v>
      </c>
      <c r="K29" s="21">
        <f t="shared" si="6"/>
        <v>2873.195984788756</v>
      </c>
      <c r="L29" s="22">
        <f t="shared" si="7"/>
        <v>3094.211060541737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ht="18" customHeight="1" x14ac:dyDescent="0.2">
      <c r="A30" s="20" t="str">
        <f>'[1]Kalkulation Herstellungskosten'!$B$35</f>
        <v>Production coordinator</v>
      </c>
      <c r="B30" s="21">
        <v>740.81730020999987</v>
      </c>
      <c r="C30" s="21">
        <f t="shared" si="0"/>
        <v>954.25906196768426</v>
      </c>
      <c r="D30" s="21">
        <f t="shared" si="10"/>
        <v>1026.0319607908498</v>
      </c>
      <c r="E30" s="33">
        <f t="shared" si="9"/>
        <v>1321.6488008252427</v>
      </c>
      <c r="F30" s="21">
        <f t="shared" si="2"/>
        <v>185.20432505249997</v>
      </c>
      <c r="G30" s="21">
        <f t="shared" si="11"/>
        <v>238.56476549192107</v>
      </c>
      <c r="H30" s="21">
        <f t="shared" si="3"/>
        <v>148.16346004199997</v>
      </c>
      <c r="I30" s="21">
        <f t="shared" si="12"/>
        <v>190.85181239353685</v>
      </c>
      <c r="J30" s="21">
        <f t="shared" si="5"/>
        <v>1924.6433459455795</v>
      </c>
      <c r="K30" s="21">
        <f t="shared" si="6"/>
        <v>2085.0302914410445</v>
      </c>
      <c r="L30" s="22">
        <f t="shared" si="7"/>
        <v>2245.4172369365092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18" customHeight="1" x14ac:dyDescent="0.2">
      <c r="A31" s="20" t="str">
        <f>'[1]Kalkulation Herstellungskosten'!$B$37</f>
        <v>Postproduction coordinator</v>
      </c>
      <c r="B31" s="21">
        <v>889.48598530999993</v>
      </c>
      <c r="C31" s="21">
        <f t="shared" si="0"/>
        <v>1145.7616631451669</v>
      </c>
      <c r="D31" s="21">
        <f t="shared" si="10"/>
        <v>1231.9380896543498</v>
      </c>
      <c r="E31" s="33">
        <f t="shared" si="9"/>
        <v>1586.8799034560561</v>
      </c>
      <c r="F31" s="21">
        <f t="shared" si="2"/>
        <v>222.37149632749998</v>
      </c>
      <c r="G31" s="21">
        <f t="shared" si="11"/>
        <v>286.44041578629174</v>
      </c>
      <c r="H31" s="21">
        <f t="shared" si="3"/>
        <v>177.89719706199998</v>
      </c>
      <c r="I31" s="21">
        <f t="shared" si="12"/>
        <v>229.1523326290334</v>
      </c>
      <c r="J31" s="21">
        <f t="shared" si="5"/>
        <v>2310.8845898353798</v>
      </c>
      <c r="K31" s="21">
        <f t="shared" si="6"/>
        <v>2503.458305654995</v>
      </c>
      <c r="L31" s="22">
        <f t="shared" si="7"/>
        <v>2696.0320214746098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8" customHeight="1" x14ac:dyDescent="0.2">
      <c r="A32" s="20" t="s">
        <v>11</v>
      </c>
      <c r="B32" s="21">
        <v>889.48598530999993</v>
      </c>
      <c r="C32" s="21">
        <f t="shared" si="0"/>
        <v>1145.7616631451669</v>
      </c>
      <c r="D32" s="21">
        <f t="shared" si="10"/>
        <v>1231.9380896543498</v>
      </c>
      <c r="E32" s="33">
        <f t="shared" si="9"/>
        <v>1586.8799034560561</v>
      </c>
      <c r="F32" s="21">
        <f t="shared" si="2"/>
        <v>222.37149632749998</v>
      </c>
      <c r="G32" s="21">
        <f t="shared" si="11"/>
        <v>286.44041578629174</v>
      </c>
      <c r="H32" s="21">
        <f t="shared" si="3"/>
        <v>177.89719706199998</v>
      </c>
      <c r="I32" s="21">
        <f t="shared" si="12"/>
        <v>229.1523326290334</v>
      </c>
      <c r="J32" s="21">
        <f t="shared" si="5"/>
        <v>2310.8845898353798</v>
      </c>
      <c r="K32" s="21">
        <f t="shared" si="6"/>
        <v>2503.458305654995</v>
      </c>
      <c r="L32" s="22">
        <f t="shared" si="7"/>
        <v>2696.0320214746098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8" customHeight="1" x14ac:dyDescent="0.2">
      <c r="A33" s="20" t="s">
        <v>12</v>
      </c>
      <c r="B33" s="21">
        <v>622.63811912249992</v>
      </c>
      <c r="C33" s="21">
        <f t="shared" si="0"/>
        <v>802.03049703446959</v>
      </c>
      <c r="D33" s="21">
        <f t="shared" si="10"/>
        <v>862.35379498466239</v>
      </c>
      <c r="E33" s="33">
        <f t="shared" si="9"/>
        <v>1110.8122383927403</v>
      </c>
      <c r="F33" s="21">
        <f t="shared" si="2"/>
        <v>155.65952978062498</v>
      </c>
      <c r="G33" s="21">
        <f t="shared" si="11"/>
        <v>200.5076242586174</v>
      </c>
      <c r="H33" s="21">
        <f t="shared" si="3"/>
        <v>124.52762382449998</v>
      </c>
      <c r="I33" s="21">
        <f t="shared" si="12"/>
        <v>160.4060994068939</v>
      </c>
      <c r="J33" s="21">
        <f t="shared" si="5"/>
        <v>1617.6138334802547</v>
      </c>
      <c r="K33" s="21">
        <f t="shared" si="6"/>
        <v>1752.4149862702761</v>
      </c>
      <c r="L33" s="22">
        <f t="shared" si="7"/>
        <v>1887.2161390602971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8" customHeight="1" x14ac:dyDescent="0.2">
      <c r="A34" s="20" t="s">
        <v>46</v>
      </c>
      <c r="B34" s="21">
        <v>1086.2442276725001</v>
      </c>
      <c r="C34" s="21">
        <f t="shared" si="0"/>
        <v>1399.2092213191268</v>
      </c>
      <c r="D34" s="21">
        <f t="shared" si="10"/>
        <v>1504.4482553264127</v>
      </c>
      <c r="E34" s="33">
        <f t="shared" si="9"/>
        <v>1937.9047715269905</v>
      </c>
      <c r="F34" s="21">
        <f t="shared" si="2"/>
        <v>271.56105691812502</v>
      </c>
      <c r="G34" s="21">
        <f t="shared" si="11"/>
        <v>349.80230532978169</v>
      </c>
      <c r="H34" s="21">
        <f t="shared" si="3"/>
        <v>217.24884553450002</v>
      </c>
      <c r="I34" s="21">
        <f t="shared" si="12"/>
        <v>279.84184426382535</v>
      </c>
      <c r="J34" s="21">
        <f t="shared" si="5"/>
        <v>2822.0625034931554</v>
      </c>
      <c r="K34" s="21">
        <f t="shared" si="6"/>
        <v>3057.2343787842519</v>
      </c>
      <c r="L34" s="22">
        <f t="shared" si="7"/>
        <v>3292.406254075348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8" customHeight="1" x14ac:dyDescent="0.2">
      <c r="A35" s="20" t="str">
        <f>'[1]Kalkulation Herstellungskosten'!$B$70</f>
        <v>Assistant Editor</v>
      </c>
      <c r="B35" s="21">
        <v>709.00261571750002</v>
      </c>
      <c r="C35" s="21">
        <f t="shared" si="0"/>
        <v>913.27803874913263</v>
      </c>
      <c r="D35" s="21">
        <f t="shared" si="10"/>
        <v>981.96862276873753</v>
      </c>
      <c r="E35" s="33">
        <f t="shared" si="9"/>
        <v>1264.8900836675487</v>
      </c>
      <c r="F35" s="21">
        <f t="shared" si="2"/>
        <v>177.25065392937501</v>
      </c>
      <c r="G35" s="21">
        <f t="shared" si="11"/>
        <v>228.31950968728316</v>
      </c>
      <c r="H35" s="21">
        <f t="shared" si="3"/>
        <v>141.80052314350002</v>
      </c>
      <c r="I35" s="21">
        <f t="shared" si="12"/>
        <v>182.65560774982654</v>
      </c>
      <c r="J35" s="21">
        <f t="shared" si="5"/>
        <v>1841.9887956340651</v>
      </c>
      <c r="K35" s="21">
        <f t="shared" si="6"/>
        <v>1995.487861936904</v>
      </c>
      <c r="L35" s="22">
        <f t="shared" si="7"/>
        <v>2148.9869282397426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8" customHeight="1" x14ac:dyDescent="0.2">
      <c r="A36" s="20" t="str">
        <f>'[1]Kalkulation Herstellungskosten'!$B$74</f>
        <v>Sound Editor</v>
      </c>
      <c r="B36" s="21">
        <v>814.68575899749987</v>
      </c>
      <c r="C36" s="21">
        <f t="shared" si="0"/>
        <v>1049.410249948279</v>
      </c>
      <c r="D36" s="21">
        <f t="shared" si="10"/>
        <v>1128.3397762115374</v>
      </c>
      <c r="E36" s="33">
        <f t="shared" si="9"/>
        <v>1453.4331961783664</v>
      </c>
      <c r="F36" s="21">
        <f t="shared" si="2"/>
        <v>203.67143974937497</v>
      </c>
      <c r="G36" s="21">
        <f>F36*1.2881166</f>
        <v>262.35256248706975</v>
      </c>
      <c r="H36" s="21">
        <f t="shared" si="3"/>
        <v>162.93715179949999</v>
      </c>
      <c r="I36" s="21">
        <f>H36*1.2881166</f>
        <v>209.8820499896558</v>
      </c>
      <c r="J36" s="21">
        <f>B36*4.33*0.6</f>
        <v>2116.5536018755047</v>
      </c>
      <c r="K36" s="21">
        <f>B36*4.33*0.65</f>
        <v>2292.9330686984636</v>
      </c>
      <c r="L36" s="22">
        <f>B36*4.33*0.7</f>
        <v>2469.312535521422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8" customHeight="1" x14ac:dyDescent="0.2">
      <c r="A37" s="20" t="s">
        <v>13</v>
      </c>
      <c r="B37" s="21">
        <v>1086.2442276725001</v>
      </c>
      <c r="C37" s="21">
        <f t="shared" si="0"/>
        <v>1399.2092213191268</v>
      </c>
      <c r="D37" s="21">
        <f t="shared" si="10"/>
        <v>1504.4482553264127</v>
      </c>
      <c r="E37" s="33">
        <f t="shared" si="9"/>
        <v>1937.9047715269905</v>
      </c>
      <c r="F37" s="21">
        <f t="shared" si="2"/>
        <v>271.56105691812502</v>
      </c>
      <c r="G37" s="21">
        <f>F37*1.2881166</f>
        <v>349.80230532978169</v>
      </c>
      <c r="H37" s="21">
        <f t="shared" si="3"/>
        <v>217.24884553450002</v>
      </c>
      <c r="I37" s="21">
        <f>H37*1.2881166</f>
        <v>279.84184426382535</v>
      </c>
      <c r="J37" s="21">
        <f>B37*4.33*0.6</f>
        <v>2822.0625034931554</v>
      </c>
      <c r="K37" s="21">
        <f>B37*4.33*0.65</f>
        <v>3057.2343787842519</v>
      </c>
      <c r="L37" s="22">
        <f>B37*4.33*0.7</f>
        <v>3292.406254075348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8" customHeight="1" x14ac:dyDescent="0.2">
      <c r="A38" s="20" t="str">
        <f>'[1]Kalkulation Herstellungskosten'!$B$86</f>
        <v>Prop buyer</v>
      </c>
      <c r="B38" s="21">
        <v>894.71423642249999</v>
      </c>
      <c r="C38" s="21">
        <f t="shared" si="0"/>
        <v>1152.4962601921468</v>
      </c>
      <c r="D38" s="21">
        <f t="shared" si="10"/>
        <v>1239.1792174451625</v>
      </c>
      <c r="E38" s="33">
        <f t="shared" si="9"/>
        <v>1596.2073203661234</v>
      </c>
      <c r="F38" s="21">
        <f t="shared" si="2"/>
        <v>223.678559105625</v>
      </c>
      <c r="G38" s="21">
        <f t="shared" si="11"/>
        <v>288.1240650480367</v>
      </c>
      <c r="H38" s="21">
        <f t="shared" si="3"/>
        <v>178.9428472845</v>
      </c>
      <c r="I38" s="21">
        <f t="shared" si="12"/>
        <v>230.49925203842938</v>
      </c>
      <c r="J38" s="21">
        <f t="shared" si="5"/>
        <v>2324.4675862256549</v>
      </c>
      <c r="K38" s="21">
        <f t="shared" si="6"/>
        <v>2518.1732184111261</v>
      </c>
      <c r="L38" s="22">
        <f t="shared" si="7"/>
        <v>2711.8788505965972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8" customHeight="1" x14ac:dyDescent="0.2">
      <c r="A39" s="20" t="str">
        <f>'[1]Kalkulation Herstellungskosten'!$B$88</f>
        <v>Set decorator</v>
      </c>
      <c r="B39" s="21">
        <v>827.84634096802222</v>
      </c>
      <c r="C39" s="21">
        <f t="shared" si="0"/>
        <v>1066.3626140501694</v>
      </c>
      <c r="D39" s="21">
        <f t="shared" si="10"/>
        <v>1146.5671822407107</v>
      </c>
      <c r="E39" s="33">
        <f t="shared" si="9"/>
        <v>1476.9122204594846</v>
      </c>
      <c r="F39" s="21">
        <f t="shared" si="2"/>
        <v>206.96158524200555</v>
      </c>
      <c r="G39" s="21">
        <f t="shared" si="11"/>
        <v>266.59065351254236</v>
      </c>
      <c r="H39" s="21">
        <f t="shared" si="3"/>
        <v>165.56926819360444</v>
      </c>
      <c r="I39" s="21">
        <f t="shared" si="12"/>
        <v>213.27252281003388</v>
      </c>
      <c r="J39" s="21">
        <f t="shared" si="5"/>
        <v>2150.7447938349219</v>
      </c>
      <c r="K39" s="21">
        <f t="shared" si="6"/>
        <v>2329.9735266544985</v>
      </c>
      <c r="L39" s="22">
        <f t="shared" si="7"/>
        <v>2509.2022594740752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8" customHeight="1" x14ac:dyDescent="0.2">
      <c r="A40" s="20" t="str">
        <f>'[1]Kalkulation Herstellungskosten'!$B$76</f>
        <v>Costume designer</v>
      </c>
      <c r="B40" s="21">
        <v>1171.0764843374998</v>
      </c>
      <c r="C40" s="21">
        <f t="shared" si="0"/>
        <v>1508.4830593447734</v>
      </c>
      <c r="D40" s="21">
        <f t="shared" si="10"/>
        <v>1621.9409308074371</v>
      </c>
      <c r="E40" s="33">
        <f t="shared" si="9"/>
        <v>2089.249037192511</v>
      </c>
      <c r="F40" s="21">
        <f t="shared" si="2"/>
        <v>292.76912108437494</v>
      </c>
      <c r="G40" s="21">
        <f t="shared" si="11"/>
        <v>377.12076483619336</v>
      </c>
      <c r="H40" s="21">
        <f t="shared" si="3"/>
        <v>234.21529686749994</v>
      </c>
      <c r="I40" s="21">
        <f t="shared" si="12"/>
        <v>301.69661186895468</v>
      </c>
      <c r="J40" s="21">
        <f t="shared" si="5"/>
        <v>3042.4567063088248</v>
      </c>
      <c r="K40" s="21">
        <f t="shared" si="6"/>
        <v>3295.9947651678935</v>
      </c>
      <c r="L40" s="22">
        <f t="shared" si="7"/>
        <v>3549.5328240269619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8" customHeight="1" x14ac:dyDescent="0.2">
      <c r="A41" s="20" t="str">
        <f>'[1]Kalkulation Herstellungskosten'!$B$78</f>
        <v>Costume adviser</v>
      </c>
      <c r="B41" s="21">
        <v>819.74836254999991</v>
      </c>
      <c r="C41" s="21">
        <f t="shared" si="0"/>
        <v>1055.9314736234733</v>
      </c>
      <c r="D41" s="21">
        <f t="shared" si="10"/>
        <v>1135.3514821317499</v>
      </c>
      <c r="E41" s="33">
        <f t="shared" si="9"/>
        <v>1462.4650909685104</v>
      </c>
      <c r="F41" s="21">
        <f t="shared" si="2"/>
        <v>204.93709063749998</v>
      </c>
      <c r="G41" s="21">
        <f t="shared" si="11"/>
        <v>263.98286840586832</v>
      </c>
      <c r="H41" s="21">
        <f t="shared" si="3"/>
        <v>163.94967250999997</v>
      </c>
      <c r="I41" s="21">
        <f t="shared" si="12"/>
        <v>211.18629472469462</v>
      </c>
      <c r="J41" s="21">
        <f t="shared" si="5"/>
        <v>2129.7062459048998</v>
      </c>
      <c r="K41" s="21">
        <f t="shared" si="6"/>
        <v>2307.1817663969746</v>
      </c>
      <c r="L41" s="22">
        <f t="shared" si="7"/>
        <v>2484.6572868890494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8" customHeight="1" x14ac:dyDescent="0.2">
      <c r="A42" s="20" t="str">
        <f>'[1]Kalkulation Herstellungskosten'!$B$80</f>
        <v>Wardrobe</v>
      </c>
      <c r="B42" s="21">
        <v>698.21481837249996</v>
      </c>
      <c r="C42" s="21">
        <f t="shared" si="0"/>
        <v>899.38209791160216</v>
      </c>
      <c r="D42" s="21">
        <f t="shared" si="10"/>
        <v>967.02752344591249</v>
      </c>
      <c r="E42" s="33">
        <f t="shared" si="9"/>
        <v>1245.6442056075691</v>
      </c>
      <c r="F42" s="21">
        <f t="shared" si="2"/>
        <v>174.55370459312499</v>
      </c>
      <c r="G42" s="21">
        <f t="shared" si="11"/>
        <v>224.84552447790054</v>
      </c>
      <c r="H42" s="21">
        <f t="shared" si="3"/>
        <v>139.64296367449998</v>
      </c>
      <c r="I42" s="21">
        <f t="shared" si="12"/>
        <v>179.87641958232041</v>
      </c>
      <c r="J42" s="21">
        <f t="shared" si="5"/>
        <v>1813.9620981317548</v>
      </c>
      <c r="K42" s="21">
        <f t="shared" si="6"/>
        <v>1965.1256063094011</v>
      </c>
      <c r="L42" s="22">
        <f t="shared" si="7"/>
        <v>2116.2891144870473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8" customHeight="1" x14ac:dyDescent="0.2">
      <c r="A43" s="20" t="str">
        <f>'[1]Kalkulation Herstellungskosten'!$B$96</f>
        <v>Make-up artist</v>
      </c>
      <c r="B43" s="21">
        <v>1086.2442276725001</v>
      </c>
      <c r="C43" s="21">
        <f t="shared" si="0"/>
        <v>1399.2092213191268</v>
      </c>
      <c r="D43" s="21">
        <f t="shared" si="10"/>
        <v>1504.4482553264127</v>
      </c>
      <c r="E43" s="33">
        <f t="shared" si="9"/>
        <v>1937.9047715269905</v>
      </c>
      <c r="F43" s="21">
        <f t="shared" si="2"/>
        <v>271.56105691812502</v>
      </c>
      <c r="G43" s="21">
        <f t="shared" si="11"/>
        <v>349.80230532978169</v>
      </c>
      <c r="H43" s="21">
        <f t="shared" si="3"/>
        <v>217.24884553450002</v>
      </c>
      <c r="I43" s="21">
        <f t="shared" si="12"/>
        <v>279.84184426382535</v>
      </c>
      <c r="J43" s="21">
        <f t="shared" si="5"/>
        <v>2822.0625034931554</v>
      </c>
      <c r="K43" s="21">
        <f t="shared" si="6"/>
        <v>3057.2343787842519</v>
      </c>
      <c r="L43" s="22">
        <f t="shared" si="7"/>
        <v>3292.406254075348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ht="18" customHeight="1" x14ac:dyDescent="0.2">
      <c r="A44" s="20" t="str">
        <f>'[1]Kalkulation Herstellungskosten'!$B$100</f>
        <v>Assistant make-up</v>
      </c>
      <c r="B44" s="21">
        <v>545.64306263999993</v>
      </c>
      <c r="C44" s="21">
        <f t="shared" si="0"/>
        <v>702.85188666142369</v>
      </c>
      <c r="D44" s="21">
        <f t="shared" si="10"/>
        <v>755.71564175639992</v>
      </c>
      <c r="E44" s="33">
        <f t="shared" si="9"/>
        <v>973.44986302607185</v>
      </c>
      <c r="F44" s="21">
        <f t="shared" si="2"/>
        <v>136.41076565999998</v>
      </c>
      <c r="G44" s="21">
        <f t="shared" si="11"/>
        <v>175.71297166535592</v>
      </c>
      <c r="H44" s="21">
        <f t="shared" si="3"/>
        <v>109.12861252799999</v>
      </c>
      <c r="I44" s="21">
        <f t="shared" si="12"/>
        <v>140.57037733228475</v>
      </c>
      <c r="J44" s="21">
        <f t="shared" si="5"/>
        <v>1417.5806767387196</v>
      </c>
      <c r="K44" s="21">
        <f t="shared" si="6"/>
        <v>1535.7123998002799</v>
      </c>
      <c r="L44" s="22">
        <f t="shared" si="7"/>
        <v>1653.8441228618397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8" customHeight="1" x14ac:dyDescent="0.2">
      <c r="A45" s="20" t="s">
        <v>30</v>
      </c>
      <c r="B45" s="21">
        <v>1516.0064691199998</v>
      </c>
      <c r="C45" s="21">
        <f t="shared" si="0"/>
        <v>1952.7930985808591</v>
      </c>
      <c r="D45" s="21">
        <f t="shared" si="10"/>
        <v>2099.6689597311997</v>
      </c>
      <c r="E45" s="33">
        <f t="shared" si="9"/>
        <v>2704.6184415344896</v>
      </c>
      <c r="F45" s="21">
        <f t="shared" si="2"/>
        <v>379.00161727999995</v>
      </c>
      <c r="G45" s="21">
        <f t="shared" si="11"/>
        <v>488.19827464521478</v>
      </c>
      <c r="H45" s="21">
        <f t="shared" si="3"/>
        <v>303.20129382399995</v>
      </c>
      <c r="I45" s="21">
        <f t="shared" si="12"/>
        <v>390.55861971617179</v>
      </c>
      <c r="J45" s="21">
        <f t="shared" si="5"/>
        <v>3938.5848067737597</v>
      </c>
      <c r="K45" s="21">
        <f t="shared" si="6"/>
        <v>4266.8002073382395</v>
      </c>
      <c r="L45" s="22">
        <f t="shared" si="7"/>
        <v>4595.0156079027192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8" customHeight="1" x14ac:dyDescent="0.2">
      <c r="A46" s="20" t="s">
        <v>31</v>
      </c>
      <c r="B46" s="21">
        <v>1207.7674188774999</v>
      </c>
      <c r="C46" s="21">
        <f t="shared" si="0"/>
        <v>1555.745261195261</v>
      </c>
      <c r="D46" s="21">
        <f t="shared" si="10"/>
        <v>1672.7578751453375</v>
      </c>
      <c r="E46" s="33">
        <f t="shared" si="9"/>
        <v>2154.7071867554364</v>
      </c>
      <c r="F46" s="21">
        <f t="shared" si="2"/>
        <v>301.94185471937499</v>
      </c>
      <c r="G46" s="21">
        <f t="shared" si="11"/>
        <v>388.93631529881526</v>
      </c>
      <c r="H46" s="21">
        <f t="shared" si="3"/>
        <v>241.55348377549998</v>
      </c>
      <c r="I46" s="21">
        <f t="shared" si="12"/>
        <v>311.1490522390522</v>
      </c>
      <c r="J46" s="21">
        <f t="shared" si="5"/>
        <v>3137.7797542437447</v>
      </c>
      <c r="K46" s="21">
        <f t="shared" si="6"/>
        <v>3399.2614004307238</v>
      </c>
      <c r="L46" s="22">
        <f t="shared" si="7"/>
        <v>3660.743046617702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8" customHeight="1" x14ac:dyDescent="0.2">
      <c r="A47" s="20" t="str">
        <f>'[1]Kalkulation Herstellungskosten'!$B$64</f>
        <v>Boom operator</v>
      </c>
      <c r="B47" s="21">
        <v>953.35347266249994</v>
      </c>
      <c r="C47" s="21">
        <f t="shared" si="0"/>
        <v>1228.0304338042124</v>
      </c>
      <c r="D47" s="21">
        <f t="shared" si="10"/>
        <v>1320.3945596375625</v>
      </c>
      <c r="E47" s="33">
        <f t="shared" si="9"/>
        <v>1700.8221508188342</v>
      </c>
      <c r="F47" s="21">
        <f t="shared" si="2"/>
        <v>238.33836816562498</v>
      </c>
      <c r="G47" s="21">
        <f t="shared" si="11"/>
        <v>307.0076084510531</v>
      </c>
      <c r="H47" s="21">
        <f t="shared" si="3"/>
        <v>190.67069453249999</v>
      </c>
      <c r="I47" s="21">
        <f t="shared" si="12"/>
        <v>245.60608676084246</v>
      </c>
      <c r="J47" s="21">
        <f t="shared" si="5"/>
        <v>2476.8123219771746</v>
      </c>
      <c r="K47" s="21">
        <f t="shared" si="6"/>
        <v>2683.213348808606</v>
      </c>
      <c r="L47" s="22">
        <f t="shared" si="7"/>
        <v>2889.614375640037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8" customHeight="1" x14ac:dyDescent="0.2">
      <c r="A48" s="20" t="str">
        <f>'[1]Kalkulation Herstellungskosten'!$B$92</f>
        <v>Set designer</v>
      </c>
      <c r="B48" s="21">
        <v>1221.6093431100001</v>
      </c>
      <c r="C48" s="21">
        <f t="shared" si="0"/>
        <v>1573.5752735750866</v>
      </c>
      <c r="D48" s="21">
        <f t="shared" si="10"/>
        <v>1691.92894020735</v>
      </c>
      <c r="E48" s="33">
        <f t="shared" si="9"/>
        <v>2179.4017539014949</v>
      </c>
      <c r="F48" s="21">
        <f t="shared" si="2"/>
        <v>305.40233577750001</v>
      </c>
      <c r="G48" s="21">
        <f t="shared" si="11"/>
        <v>393.39381839377165</v>
      </c>
      <c r="H48" s="21">
        <f t="shared" si="3"/>
        <v>244.32186862200001</v>
      </c>
      <c r="I48" s="21">
        <f t="shared" si="12"/>
        <v>314.71505471501735</v>
      </c>
      <c r="J48" s="21">
        <f t="shared" si="5"/>
        <v>3173.7410733997799</v>
      </c>
      <c r="K48" s="21">
        <f t="shared" si="6"/>
        <v>3438.2194961830951</v>
      </c>
      <c r="L48" s="22">
        <f t="shared" si="7"/>
        <v>3702.6979189664098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8" customHeight="1" x14ac:dyDescent="0.2">
      <c r="A49" s="20" t="str">
        <f>'[1]Kalkulation Herstellungskosten'!$B$94</f>
        <v>Set designer assistant</v>
      </c>
      <c r="B49" s="21">
        <v>916.99383324249993</v>
      </c>
      <c r="C49" s="21">
        <f t="shared" si="0"/>
        <v>1181.1949786972959</v>
      </c>
      <c r="D49" s="21">
        <f t="shared" si="10"/>
        <v>1270.0364590408624</v>
      </c>
      <c r="E49" s="33">
        <f t="shared" si="9"/>
        <v>1635.9550454957548</v>
      </c>
      <c r="F49" s="21">
        <f t="shared" si="2"/>
        <v>229.24845831062498</v>
      </c>
      <c r="G49" s="21">
        <f t="shared" si="11"/>
        <v>295.29874467432398</v>
      </c>
      <c r="H49" s="21">
        <f t="shared" si="3"/>
        <v>183.39876664849999</v>
      </c>
      <c r="I49" s="21">
        <f t="shared" si="12"/>
        <v>236.2389957394592</v>
      </c>
      <c r="J49" s="21">
        <f t="shared" si="5"/>
        <v>2382.3499787640148</v>
      </c>
      <c r="K49" s="21">
        <f t="shared" si="6"/>
        <v>2580.8791436610163</v>
      </c>
      <c r="L49" s="22">
        <f t="shared" si="7"/>
        <v>2779.4083085580173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8" customHeight="1" x14ac:dyDescent="0.2">
      <c r="A50" s="20" t="str">
        <f>'[1]Kalkulation Herstellungskosten'!$B$110</f>
        <v>Gaffer</v>
      </c>
      <c r="B50" s="21">
        <v>909.57075195999982</v>
      </c>
      <c r="C50" s="21">
        <f t="shared" si="0"/>
        <v>1171.6331844741583</v>
      </c>
      <c r="D50" s="21">
        <f t="shared" si="10"/>
        <v>1259.7554914645998</v>
      </c>
      <c r="E50" s="33">
        <f t="shared" si="9"/>
        <v>1622.7119604967093</v>
      </c>
      <c r="F50" s="21">
        <f t="shared" si="2"/>
        <v>227.39268798999996</v>
      </c>
      <c r="G50" s="21">
        <f t="shared" si="11"/>
        <v>292.90829611853957</v>
      </c>
      <c r="H50" s="21">
        <f t="shared" si="3"/>
        <v>181.91415039199995</v>
      </c>
      <c r="I50" s="21">
        <f t="shared" si="12"/>
        <v>234.32663689483164</v>
      </c>
      <c r="J50" s="21">
        <f t="shared" si="5"/>
        <v>2363.0648135920796</v>
      </c>
      <c r="K50" s="21">
        <f t="shared" si="6"/>
        <v>2559.9868813914195</v>
      </c>
      <c r="L50" s="22">
        <f t="shared" si="7"/>
        <v>2756.9089491907594</v>
      </c>
      <c r="M50" s="3"/>
      <c r="N50" s="23"/>
      <c r="O50" s="3"/>
      <c r="P50" s="3"/>
      <c r="Q50" s="2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8" customHeight="1" x14ac:dyDescent="0.2">
      <c r="A51" s="20" t="s">
        <v>32</v>
      </c>
      <c r="B51" s="21">
        <v>634.55439046999993</v>
      </c>
      <c r="C51" s="21">
        <f t="shared" si="0"/>
        <v>817.38004396728866</v>
      </c>
      <c r="D51" s="21">
        <f t="shared" si="10"/>
        <v>878.85783080094996</v>
      </c>
      <c r="E51" s="33">
        <f t="shared" si="9"/>
        <v>1132.0713608946949</v>
      </c>
      <c r="F51" s="21">
        <f t="shared" si="2"/>
        <v>158.63859761749998</v>
      </c>
      <c r="G51" s="21">
        <f>F51*1.2881166</f>
        <v>204.34501099182216</v>
      </c>
      <c r="H51" s="21">
        <f t="shared" si="3"/>
        <v>126.91087809399998</v>
      </c>
      <c r="I51" s="21">
        <f t="shared" si="12"/>
        <v>163.47600879345774</v>
      </c>
      <c r="J51" s="21">
        <f>B51*4.33*0.6</f>
        <v>1648.5723064410597</v>
      </c>
      <c r="K51" s="21">
        <f>B51*4.33*0.65</f>
        <v>1785.953331977815</v>
      </c>
      <c r="L51" s="22">
        <f>B51*4.33*0.7</f>
        <v>1923.3343575145698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8" customHeight="1" x14ac:dyDescent="0.2">
      <c r="A52" s="20" t="s">
        <v>33</v>
      </c>
      <c r="B52" s="21">
        <v>466.43247004249992</v>
      </c>
      <c r="C52" s="21">
        <f t="shared" si="0"/>
        <v>600.81940744074677</v>
      </c>
      <c r="D52" s="21">
        <f t="shared" si="10"/>
        <v>646.00897100886243</v>
      </c>
      <c r="E52" s="33">
        <f t="shared" si="9"/>
        <v>832.13487930543442</v>
      </c>
      <c r="F52" s="21">
        <f t="shared" si="2"/>
        <v>116.60811751062498</v>
      </c>
      <c r="G52" s="21">
        <f>F52*1.2881166</f>
        <v>150.20485186018669</v>
      </c>
      <c r="H52" s="21">
        <f t="shared" si="3"/>
        <v>93.286494008499986</v>
      </c>
      <c r="I52" s="21">
        <f t="shared" si="12"/>
        <v>120.16388148814937</v>
      </c>
      <c r="J52" s="21">
        <f>B52*4.33*0.6</f>
        <v>1211.7915571704148</v>
      </c>
      <c r="K52" s="21">
        <f>B52*4.33*0.65</f>
        <v>1312.7741869346162</v>
      </c>
      <c r="L52" s="22">
        <f>B52*4.33*0.7</f>
        <v>1413.7568166988171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8" customHeight="1" x14ac:dyDescent="0.2">
      <c r="A53" s="20" t="s">
        <v>14</v>
      </c>
      <c r="B53" s="21">
        <v>693.02797914999985</v>
      </c>
      <c r="C53" s="21">
        <f t="shared" si="0"/>
        <v>892.70084420756871</v>
      </c>
      <c r="D53" s="21">
        <f t="shared" si="10"/>
        <v>959.84375112274984</v>
      </c>
      <c r="E53" s="33">
        <f t="shared" si="9"/>
        <v>1236.3906692274827</v>
      </c>
      <c r="F53" s="21">
        <f t="shared" si="2"/>
        <v>173.25699478749996</v>
      </c>
      <c r="G53" s="21">
        <f>F53*1.2881166</f>
        <v>223.17521105189218</v>
      </c>
      <c r="H53" s="21">
        <f t="shared" si="3"/>
        <v>138.60559582999997</v>
      </c>
      <c r="I53" s="21">
        <f t="shared" si="12"/>
        <v>178.54016884151372</v>
      </c>
      <c r="J53" s="21">
        <f>B53*4.33*0.6</f>
        <v>1800.4866898316998</v>
      </c>
      <c r="K53" s="21">
        <f>B53*4.33*0.65</f>
        <v>1950.5272473176747</v>
      </c>
      <c r="L53" s="22">
        <f>B53*4.33*0.7</f>
        <v>2100.5678048036498</v>
      </c>
      <c r="M53" s="3"/>
      <c r="N53" s="2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8" customHeight="1" x14ac:dyDescent="0.2">
      <c r="A54" s="20" t="s">
        <v>15</v>
      </c>
      <c r="B54" s="21">
        <v>427.56741127749996</v>
      </c>
      <c r="C54" s="21">
        <f t="shared" si="0"/>
        <v>550.75668008557489</v>
      </c>
      <c r="D54" s="21">
        <f t="shared" si="10"/>
        <v>592.1808646193374</v>
      </c>
      <c r="E54" s="33">
        <f t="shared" si="9"/>
        <v>762.79800191852121</v>
      </c>
      <c r="F54" s="21">
        <f t="shared" si="2"/>
        <v>106.89185281937499</v>
      </c>
      <c r="G54" s="21">
        <f>F54*1.2881166</f>
        <v>137.68917002139372</v>
      </c>
      <c r="H54" s="21">
        <f t="shared" si="3"/>
        <v>85.513482255499994</v>
      </c>
      <c r="I54" s="21">
        <f t="shared" si="12"/>
        <v>110.15133601711499</v>
      </c>
      <c r="J54" s="21">
        <f>B54*4.33*0.6</f>
        <v>1110.820134498945</v>
      </c>
      <c r="K54" s="21">
        <f>B54*4.33*0.65</f>
        <v>1203.3884790405236</v>
      </c>
      <c r="L54" s="22">
        <f>B54*4.33*0.7</f>
        <v>1295.9568235821023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8" customHeight="1" thickBot="1" x14ac:dyDescent="0.25">
      <c r="A55" s="24" t="s">
        <v>16</v>
      </c>
      <c r="B55" s="25">
        <v>482.40710660999997</v>
      </c>
      <c r="C55" s="25">
        <f t="shared" si="0"/>
        <v>621.3966019823107</v>
      </c>
      <c r="D55" s="25">
        <f t="shared" si="10"/>
        <v>668.13384265485001</v>
      </c>
      <c r="E55" s="34">
        <f t="shared" si="9"/>
        <v>860.63429374550037</v>
      </c>
      <c r="F55" s="25">
        <f t="shared" si="2"/>
        <v>120.60177665249999</v>
      </c>
      <c r="G55" s="25">
        <f>F55*1.2881166</f>
        <v>155.34915049557767</v>
      </c>
      <c r="H55" s="25">
        <f t="shared" si="3"/>
        <v>96.481421321999989</v>
      </c>
      <c r="I55" s="25">
        <f t="shared" si="12"/>
        <v>124.27932039646213</v>
      </c>
      <c r="J55" s="25"/>
      <c r="K55" s="25"/>
      <c r="L55" s="2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8" customHeight="1" x14ac:dyDescent="0.2">
      <c r="A56" s="27"/>
      <c r="B56" s="28"/>
      <c r="C56" s="28"/>
      <c r="D56" s="28"/>
      <c r="E56" s="35"/>
      <c r="F56" s="28"/>
      <c r="G56" s="28"/>
      <c r="H56" s="28"/>
      <c r="I56" s="28"/>
      <c r="J56" s="28"/>
      <c r="K56" s="28"/>
      <c r="L56" s="28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8" customHeight="1" x14ac:dyDescent="0.2">
      <c r="A57" s="27" t="s">
        <v>17</v>
      </c>
      <c r="B57" s="27"/>
      <c r="C57" s="27"/>
      <c r="D57" s="27"/>
      <c r="E57" s="36"/>
      <c r="F57" s="27"/>
      <c r="G57" s="27"/>
      <c r="H57" s="27"/>
      <c r="I57" s="27"/>
      <c r="J57" s="27"/>
      <c r="K57" s="27"/>
      <c r="L57" s="27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8" customHeight="1" x14ac:dyDescent="0.2">
      <c r="A58" s="27" t="s">
        <v>18</v>
      </c>
      <c r="B58" s="27"/>
      <c r="C58" s="27"/>
      <c r="D58" s="27"/>
      <c r="E58" s="36"/>
      <c r="F58" s="27"/>
      <c r="G58" s="27"/>
      <c r="H58" s="27"/>
      <c r="I58" s="27"/>
      <c r="J58" s="27"/>
      <c r="K58" s="27"/>
      <c r="L58" s="27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8" customHeight="1" x14ac:dyDescent="0.2">
      <c r="A59" s="27" t="s">
        <v>19</v>
      </c>
      <c r="B59" s="27"/>
      <c r="C59" s="27"/>
      <c r="D59" s="27"/>
      <c r="E59" s="36"/>
      <c r="F59" s="27"/>
      <c r="G59" s="27"/>
      <c r="H59" s="27"/>
      <c r="I59" s="27"/>
      <c r="J59" s="27"/>
      <c r="K59" s="27"/>
      <c r="L59" s="27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8" customHeight="1" x14ac:dyDescent="0.2">
      <c r="A60" s="27" t="s">
        <v>20</v>
      </c>
      <c r="B60" s="29"/>
      <c r="C60" s="29"/>
      <c r="D60" s="29"/>
      <c r="E60" s="37"/>
      <c r="F60" s="29"/>
      <c r="G60" s="29"/>
      <c r="H60" s="29"/>
      <c r="I60" s="29"/>
      <c r="J60" s="29"/>
      <c r="K60" s="29"/>
      <c r="L60" s="29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8" customHeight="1" x14ac:dyDescent="0.2">
      <c r="A61" s="27" t="s">
        <v>21</v>
      </c>
      <c r="B61" s="29"/>
      <c r="C61" s="29"/>
      <c r="D61" s="29"/>
      <c r="E61" s="37"/>
      <c r="F61" s="29"/>
      <c r="G61" s="29"/>
      <c r="H61" s="29"/>
      <c r="I61" s="29"/>
      <c r="J61" s="29"/>
      <c r="K61" s="29"/>
      <c r="L61" s="29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8" customHeight="1" x14ac:dyDescent="0.2">
      <c r="A62" s="27" t="s">
        <v>22</v>
      </c>
      <c r="B62" s="29"/>
      <c r="C62" s="29"/>
      <c r="D62" s="29"/>
      <c r="E62" s="37"/>
      <c r="F62" s="29"/>
      <c r="G62" s="29"/>
      <c r="H62" s="29"/>
      <c r="I62" s="29"/>
      <c r="J62" s="29"/>
      <c r="K62" s="29"/>
      <c r="L62" s="29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8" customHeight="1" x14ac:dyDescent="0.2">
      <c r="A63" s="27" t="s">
        <v>23</v>
      </c>
      <c r="B63" s="29"/>
      <c r="C63" s="29"/>
      <c r="D63" s="29"/>
      <c r="E63" s="37"/>
      <c r="F63" s="29"/>
      <c r="G63" s="29"/>
      <c r="H63" s="29"/>
      <c r="I63" s="29"/>
      <c r="J63" s="29"/>
      <c r="K63" s="29"/>
      <c r="L63" s="29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">
      <c r="A64" s="3"/>
      <c r="B64" s="3"/>
      <c r="C64" s="3"/>
      <c r="D64" s="3"/>
      <c r="E64" s="3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2">
      <c r="A65" s="3"/>
      <c r="B65" s="3"/>
      <c r="C65" s="3"/>
      <c r="D65" s="3"/>
      <c r="E65" s="3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">
      <c r="A66" s="3"/>
      <c r="B66" s="3"/>
      <c r="C66" s="3"/>
      <c r="D66" s="3"/>
      <c r="E66" s="3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">
      <c r="A67" s="3"/>
      <c r="B67" s="3"/>
      <c r="C67" s="3"/>
      <c r="D67" s="3"/>
      <c r="E67" s="3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">
      <c r="A68" s="3"/>
      <c r="B68" s="3"/>
      <c r="C68" s="3"/>
      <c r="D68" s="3"/>
      <c r="E68" s="38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">
      <c r="A69" s="3"/>
      <c r="B69" s="3"/>
      <c r="C69" s="3"/>
      <c r="D69" s="3"/>
      <c r="E69" s="3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">
      <c r="A70" s="3"/>
      <c r="B70" s="3"/>
      <c r="C70" s="3"/>
      <c r="D70" s="3"/>
      <c r="E70" s="3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">
      <c r="A71" s="3"/>
      <c r="B71" s="3"/>
      <c r="C71" s="3"/>
      <c r="D71" s="3"/>
      <c r="E71" s="38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">
      <c r="A72" s="3"/>
      <c r="B72" s="3"/>
      <c r="C72" s="3"/>
      <c r="D72" s="3"/>
      <c r="E72" s="3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x14ac:dyDescent="0.2">
      <c r="A73" s="3"/>
      <c r="B73" s="3"/>
      <c r="C73" s="3"/>
      <c r="D73" s="3"/>
      <c r="E73" s="3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2">
      <c r="A74" s="3"/>
      <c r="B74" s="3"/>
      <c r="C74" s="3"/>
      <c r="D74" s="3"/>
      <c r="E74" s="3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2">
      <c r="A75" s="3"/>
      <c r="B75" s="3"/>
      <c r="C75" s="3"/>
      <c r="D75" s="3"/>
      <c r="E75" s="38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">
      <c r="A76" s="3"/>
      <c r="B76" s="3"/>
      <c r="C76" s="3"/>
      <c r="D76" s="3"/>
      <c r="E76" s="38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">
      <c r="A77" s="3"/>
      <c r="B77" s="3"/>
      <c r="C77" s="3"/>
      <c r="D77" s="3"/>
      <c r="E77" s="38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">
      <c r="A78" s="3"/>
      <c r="B78" s="3"/>
      <c r="C78" s="3"/>
      <c r="D78" s="3"/>
      <c r="E78" s="3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">
      <c r="A79" s="3"/>
      <c r="B79" s="3"/>
      <c r="C79" s="3"/>
      <c r="D79" s="3"/>
      <c r="E79" s="38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">
      <c r="A80" s="3"/>
      <c r="B80" s="3"/>
      <c r="C80" s="3"/>
      <c r="D80" s="3"/>
      <c r="E80" s="38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x14ac:dyDescent="0.2">
      <c r="A81" s="3"/>
      <c r="B81" s="3"/>
      <c r="C81" s="3"/>
      <c r="D81" s="3"/>
      <c r="E81" s="38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2">
      <c r="A82" s="3"/>
      <c r="B82" s="3"/>
      <c r="C82" s="3"/>
      <c r="D82" s="3"/>
      <c r="E82" s="38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x14ac:dyDescent="0.2">
      <c r="A83" s="3"/>
      <c r="B83" s="3"/>
      <c r="C83" s="3"/>
      <c r="D83" s="3"/>
      <c r="E83" s="38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2">
      <c r="A84" s="3"/>
      <c r="B84" s="3"/>
      <c r="C84" s="3"/>
      <c r="D84" s="3"/>
      <c r="E84" s="38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2">
      <c r="A85" s="3"/>
      <c r="B85" s="3"/>
      <c r="C85" s="3"/>
      <c r="D85" s="3"/>
      <c r="E85" s="38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x14ac:dyDescent="0.2">
      <c r="A86" s="3"/>
      <c r="B86" s="3"/>
      <c r="C86" s="3"/>
      <c r="D86" s="3"/>
      <c r="E86" s="38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x14ac:dyDescent="0.2">
      <c r="A87" s="3"/>
      <c r="B87" s="3"/>
      <c r="C87" s="3"/>
      <c r="D87" s="3"/>
      <c r="E87" s="3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x14ac:dyDescent="0.2">
      <c r="A88" s="3"/>
      <c r="B88" s="3"/>
      <c r="C88" s="3"/>
      <c r="D88" s="3"/>
      <c r="E88" s="3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x14ac:dyDescent="0.2">
      <c r="A89" s="3"/>
      <c r="B89" s="3"/>
      <c r="C89" s="3"/>
      <c r="D89" s="3"/>
      <c r="E89" s="3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x14ac:dyDescent="0.2">
      <c r="A90" s="3"/>
      <c r="B90" s="3"/>
      <c r="C90" s="3"/>
      <c r="D90" s="3"/>
      <c r="E90" s="38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x14ac:dyDescent="0.2">
      <c r="A91" s="3"/>
      <c r="B91" s="3"/>
      <c r="C91" s="3"/>
      <c r="D91" s="3"/>
      <c r="E91" s="38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x14ac:dyDescent="0.2">
      <c r="A92" s="3"/>
      <c r="B92" s="3"/>
      <c r="C92" s="3"/>
      <c r="D92" s="3"/>
      <c r="E92" s="3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x14ac:dyDescent="0.2">
      <c r="A93" s="3"/>
      <c r="B93" s="3"/>
      <c r="C93" s="3"/>
      <c r="D93" s="3"/>
      <c r="E93" s="3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x14ac:dyDescent="0.2">
      <c r="A94" s="3"/>
      <c r="B94" s="3"/>
      <c r="C94" s="3"/>
      <c r="D94" s="3"/>
      <c r="E94" s="3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x14ac:dyDescent="0.2">
      <c r="A95" s="3"/>
      <c r="B95" s="3"/>
      <c r="C95" s="3"/>
      <c r="D95" s="3"/>
      <c r="E95" s="3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x14ac:dyDescent="0.2">
      <c r="A96" s="3"/>
      <c r="B96" s="3"/>
      <c r="C96" s="3"/>
      <c r="D96" s="3"/>
      <c r="E96" s="3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">
      <c r="A97" s="3"/>
      <c r="B97" s="3"/>
      <c r="C97" s="3"/>
      <c r="D97" s="3"/>
      <c r="E97" s="3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">
      <c r="A98" s="3"/>
      <c r="B98" s="3"/>
      <c r="C98" s="3"/>
      <c r="D98" s="3"/>
      <c r="E98" s="38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">
      <c r="A99" s="3"/>
      <c r="B99" s="3"/>
      <c r="C99" s="3"/>
      <c r="D99" s="3"/>
      <c r="E99" s="38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">
      <c r="A100" s="3"/>
      <c r="B100" s="3"/>
      <c r="C100" s="3"/>
      <c r="D100" s="3"/>
      <c r="E100" s="3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x14ac:dyDescent="0.2">
      <c r="A101" s="3"/>
      <c r="B101" s="3"/>
      <c r="C101" s="3"/>
      <c r="D101" s="3"/>
      <c r="E101" s="3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x14ac:dyDescent="0.2">
      <c r="A102" s="3"/>
      <c r="B102" s="3"/>
      <c r="C102" s="3"/>
      <c r="D102" s="3"/>
      <c r="E102" s="3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x14ac:dyDescent="0.2">
      <c r="A103" s="3"/>
      <c r="B103" s="3"/>
      <c r="C103" s="3"/>
      <c r="D103" s="3"/>
      <c r="E103" s="3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x14ac:dyDescent="0.2">
      <c r="A104" s="3"/>
      <c r="B104" s="3"/>
      <c r="C104" s="3"/>
      <c r="D104" s="3"/>
      <c r="E104" s="3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x14ac:dyDescent="0.2">
      <c r="A105" s="3"/>
      <c r="B105" s="3"/>
      <c r="C105" s="3"/>
      <c r="D105" s="3"/>
      <c r="E105" s="3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x14ac:dyDescent="0.2">
      <c r="A106" s="3"/>
      <c r="B106" s="3"/>
      <c r="C106" s="3"/>
      <c r="D106" s="3"/>
      <c r="E106" s="38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x14ac:dyDescent="0.2">
      <c r="A107" s="3"/>
      <c r="B107" s="3"/>
      <c r="C107" s="3"/>
      <c r="D107" s="3"/>
      <c r="E107" s="3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x14ac:dyDescent="0.2">
      <c r="A108" s="3"/>
      <c r="B108" s="3"/>
      <c r="C108" s="3"/>
      <c r="D108" s="3"/>
      <c r="E108" s="3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x14ac:dyDescent="0.2">
      <c r="A109" s="3"/>
      <c r="B109" s="3"/>
      <c r="C109" s="3"/>
      <c r="D109" s="3"/>
      <c r="E109" s="3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x14ac:dyDescent="0.2">
      <c r="A110" s="3"/>
      <c r="B110" s="3"/>
      <c r="C110" s="3"/>
      <c r="D110" s="3"/>
      <c r="E110" s="3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x14ac:dyDescent="0.2">
      <c r="A111" s="3"/>
      <c r="B111" s="3"/>
      <c r="C111" s="3"/>
      <c r="D111" s="3"/>
      <c r="E111" s="3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x14ac:dyDescent="0.2">
      <c r="A112" s="3"/>
      <c r="B112" s="3"/>
      <c r="C112" s="3"/>
      <c r="D112" s="3"/>
      <c r="E112" s="38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2">
      <c r="A113" s="3"/>
      <c r="B113" s="3"/>
      <c r="C113" s="3"/>
      <c r="D113" s="3"/>
      <c r="E113" s="38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2">
      <c r="A114" s="3"/>
      <c r="B114" s="3"/>
      <c r="C114" s="3"/>
      <c r="D114" s="3"/>
      <c r="E114" s="3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2">
      <c r="A115" s="3"/>
      <c r="B115" s="3"/>
      <c r="C115" s="3"/>
      <c r="D115" s="3"/>
      <c r="E115" s="38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2">
      <c r="A116" s="3"/>
      <c r="B116" s="3"/>
      <c r="C116" s="3"/>
      <c r="D116" s="3"/>
      <c r="E116" s="38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2">
      <c r="A117" s="3"/>
      <c r="B117" s="3"/>
      <c r="C117" s="3"/>
      <c r="D117" s="3"/>
      <c r="E117" s="3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2">
      <c r="A118" s="3"/>
      <c r="B118" s="3"/>
      <c r="C118" s="3"/>
      <c r="D118" s="3"/>
      <c r="E118" s="38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2">
      <c r="A119" s="3"/>
      <c r="B119" s="3"/>
      <c r="C119" s="3"/>
      <c r="D119" s="3"/>
      <c r="E119" s="38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2">
      <c r="A120" s="3"/>
      <c r="B120" s="3"/>
      <c r="C120" s="3"/>
      <c r="D120" s="3"/>
      <c r="E120" s="38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2">
      <c r="A121" s="3"/>
      <c r="B121" s="3"/>
      <c r="C121" s="3"/>
      <c r="D121" s="3"/>
      <c r="E121" s="38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2">
      <c r="A122" s="3"/>
      <c r="B122" s="3"/>
      <c r="C122" s="3"/>
      <c r="D122" s="3"/>
      <c r="E122" s="38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2">
      <c r="A123" s="3"/>
      <c r="B123" s="3"/>
      <c r="C123" s="3"/>
      <c r="D123" s="3"/>
      <c r="E123" s="3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2">
      <c r="A124" s="3"/>
      <c r="B124" s="3"/>
      <c r="C124" s="3"/>
      <c r="D124" s="3"/>
      <c r="E124" s="3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2">
      <c r="A125" s="3"/>
      <c r="B125" s="3"/>
      <c r="C125" s="3"/>
      <c r="D125" s="3"/>
      <c r="E125" s="3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x14ac:dyDescent="0.2">
      <c r="A126" s="3"/>
      <c r="B126" s="3"/>
      <c r="C126" s="3"/>
      <c r="D126" s="3"/>
      <c r="E126" s="38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x14ac:dyDescent="0.2">
      <c r="A127" s="3"/>
      <c r="B127" s="3"/>
      <c r="C127" s="3"/>
      <c r="D127" s="3"/>
      <c r="E127" s="38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x14ac:dyDescent="0.2">
      <c r="A128" s="3"/>
      <c r="B128" s="3"/>
      <c r="C128" s="3"/>
      <c r="D128" s="3"/>
      <c r="E128" s="38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2">
      <c r="A129" s="3"/>
      <c r="B129" s="3"/>
      <c r="C129" s="3"/>
      <c r="D129" s="3"/>
      <c r="E129" s="38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2">
      <c r="A130" s="3"/>
      <c r="B130" s="3"/>
      <c r="C130" s="3"/>
      <c r="D130" s="3"/>
      <c r="E130" s="3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2">
      <c r="A131" s="3"/>
      <c r="B131" s="3"/>
      <c r="C131" s="3"/>
      <c r="D131" s="3"/>
      <c r="E131" s="38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x14ac:dyDescent="0.2">
      <c r="A132" s="3"/>
      <c r="B132" s="3"/>
      <c r="C132" s="3"/>
      <c r="D132" s="3"/>
      <c r="E132" s="3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x14ac:dyDescent="0.2">
      <c r="A133" s="3"/>
      <c r="B133" s="3"/>
      <c r="C133" s="3"/>
      <c r="D133" s="3"/>
      <c r="E133" s="3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2">
      <c r="A134" s="3"/>
      <c r="B134" s="3"/>
      <c r="C134" s="3"/>
      <c r="D134" s="3"/>
      <c r="E134" s="3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2">
      <c r="A135" s="3"/>
      <c r="B135" s="3"/>
      <c r="C135" s="3"/>
      <c r="D135" s="3"/>
      <c r="E135" s="38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2">
      <c r="A136" s="3"/>
      <c r="B136" s="3"/>
      <c r="C136" s="3"/>
      <c r="D136" s="3"/>
      <c r="E136" s="38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2">
      <c r="A137" s="3"/>
      <c r="B137" s="3"/>
      <c r="C137" s="3"/>
      <c r="D137" s="3"/>
      <c r="E137" s="3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2">
      <c r="A138" s="3"/>
      <c r="B138" s="3"/>
      <c r="C138" s="3"/>
      <c r="D138" s="3"/>
      <c r="E138" s="3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2">
      <c r="A139" s="3"/>
      <c r="B139" s="3"/>
      <c r="C139" s="3"/>
      <c r="D139" s="3"/>
      <c r="E139" s="3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2">
      <c r="A140" s="3"/>
      <c r="B140" s="3"/>
      <c r="C140" s="3"/>
      <c r="D140" s="3"/>
      <c r="E140" s="38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2">
      <c r="A141" s="3"/>
      <c r="B141" s="3"/>
      <c r="C141" s="3"/>
      <c r="D141" s="3"/>
      <c r="E141" s="38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2">
      <c r="A142" s="3"/>
      <c r="B142" s="3"/>
      <c r="C142" s="3"/>
      <c r="D142" s="3"/>
      <c r="E142" s="3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2">
      <c r="A143" s="3"/>
      <c r="B143" s="3"/>
      <c r="C143" s="3"/>
      <c r="D143" s="3"/>
      <c r="E143" s="3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2">
      <c r="A144" s="3"/>
      <c r="B144" s="3"/>
      <c r="C144" s="3"/>
      <c r="D144" s="3"/>
      <c r="E144" s="38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x14ac:dyDescent="0.2">
      <c r="A145" s="3"/>
      <c r="B145" s="3"/>
      <c r="C145" s="3"/>
      <c r="D145" s="3"/>
      <c r="E145" s="3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2">
      <c r="A146" s="3"/>
      <c r="B146" s="3"/>
      <c r="C146" s="3"/>
      <c r="D146" s="3"/>
      <c r="E146" s="38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x14ac:dyDescent="0.2">
      <c r="A147" s="3"/>
      <c r="B147" s="3"/>
      <c r="C147" s="3"/>
      <c r="D147" s="3"/>
      <c r="E147" s="3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x14ac:dyDescent="0.2">
      <c r="A148" s="3"/>
      <c r="B148" s="3"/>
      <c r="C148" s="3"/>
      <c r="D148" s="3"/>
      <c r="E148" s="38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x14ac:dyDescent="0.2">
      <c r="A149" s="3"/>
      <c r="B149" s="3"/>
      <c r="C149" s="3"/>
      <c r="D149" s="3"/>
      <c r="E149" s="38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x14ac:dyDescent="0.2">
      <c r="A150" s="3"/>
      <c r="B150" s="3"/>
      <c r="C150" s="3"/>
      <c r="D150" s="3"/>
      <c r="E150" s="38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x14ac:dyDescent="0.2">
      <c r="A151" s="3"/>
      <c r="B151" s="3"/>
      <c r="C151" s="3"/>
      <c r="D151" s="3"/>
      <c r="E151" s="38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2">
      <c r="A152" s="3"/>
      <c r="B152" s="3"/>
      <c r="C152" s="3"/>
      <c r="D152" s="3"/>
      <c r="E152" s="3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x14ac:dyDescent="0.2">
      <c r="A153" s="3"/>
      <c r="B153" s="3"/>
      <c r="C153" s="3"/>
      <c r="D153" s="3"/>
      <c r="E153" s="3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x14ac:dyDescent="0.2">
      <c r="A154" s="3"/>
      <c r="B154" s="3"/>
      <c r="C154" s="3"/>
      <c r="D154" s="3"/>
      <c r="E154" s="38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2">
      <c r="A155" s="3"/>
      <c r="B155" s="3"/>
      <c r="C155" s="3"/>
      <c r="D155" s="3"/>
      <c r="E155" s="38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2">
      <c r="A156" s="3"/>
      <c r="B156" s="3"/>
      <c r="C156" s="3"/>
      <c r="D156" s="3"/>
      <c r="E156" s="38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x14ac:dyDescent="0.2">
      <c r="A157" s="3"/>
      <c r="B157" s="3"/>
      <c r="C157" s="3"/>
      <c r="D157" s="3"/>
      <c r="E157" s="38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2">
      <c r="A158" s="3"/>
      <c r="B158" s="3"/>
      <c r="C158" s="3"/>
      <c r="D158" s="3"/>
      <c r="E158" s="38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x14ac:dyDescent="0.2">
      <c r="A159" s="3"/>
      <c r="B159" s="3"/>
      <c r="C159" s="3"/>
      <c r="D159" s="3"/>
      <c r="E159" s="38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x14ac:dyDescent="0.2">
      <c r="A160" s="3"/>
      <c r="B160" s="3"/>
      <c r="C160" s="3"/>
      <c r="D160" s="3"/>
      <c r="E160" s="38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2">
      <c r="A161" s="3"/>
      <c r="B161" s="3"/>
      <c r="C161" s="3"/>
      <c r="D161" s="3"/>
      <c r="E161" s="38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2">
      <c r="A162" s="3"/>
      <c r="B162" s="3"/>
      <c r="C162" s="3"/>
      <c r="D162" s="3"/>
      <c r="E162" s="38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2">
      <c r="A163" s="3"/>
      <c r="B163" s="3"/>
      <c r="C163" s="3"/>
      <c r="D163" s="3"/>
      <c r="E163" s="38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2">
      <c r="A164" s="3"/>
      <c r="B164" s="3"/>
      <c r="C164" s="3"/>
      <c r="D164" s="3"/>
      <c r="E164" s="38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2">
      <c r="A165" s="3"/>
      <c r="B165" s="3"/>
      <c r="C165" s="3"/>
      <c r="D165" s="3"/>
      <c r="E165" s="38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2">
      <c r="A166" s="3"/>
      <c r="B166" s="3"/>
      <c r="C166" s="3"/>
      <c r="D166" s="3"/>
      <c r="E166" s="38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2">
      <c r="A167" s="3"/>
      <c r="B167" s="3"/>
      <c r="C167" s="3"/>
      <c r="D167" s="3"/>
      <c r="E167" s="38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2">
      <c r="A168" s="3"/>
      <c r="B168" s="3"/>
      <c r="C168" s="3"/>
      <c r="D168" s="3"/>
      <c r="E168" s="38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2">
      <c r="A169" s="3"/>
      <c r="B169" s="3"/>
      <c r="C169" s="3"/>
      <c r="D169" s="3"/>
      <c r="E169" s="38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2">
      <c r="A170" s="3"/>
      <c r="B170" s="3"/>
      <c r="C170" s="3"/>
      <c r="D170" s="3"/>
      <c r="E170" s="38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x14ac:dyDescent="0.2">
      <c r="A171" s="3"/>
      <c r="B171" s="3"/>
      <c r="C171" s="3"/>
      <c r="D171" s="3"/>
      <c r="E171" s="38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x14ac:dyDescent="0.2">
      <c r="A172" s="3"/>
      <c r="B172" s="3"/>
      <c r="C172" s="3"/>
      <c r="D172" s="3"/>
      <c r="E172" s="38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x14ac:dyDescent="0.2">
      <c r="A173" s="3"/>
      <c r="B173" s="3"/>
      <c r="C173" s="3"/>
      <c r="D173" s="3"/>
      <c r="E173" s="38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x14ac:dyDescent="0.2">
      <c r="A174" s="3"/>
      <c r="B174" s="3"/>
      <c r="C174" s="3"/>
      <c r="D174" s="3"/>
      <c r="E174" s="38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x14ac:dyDescent="0.2">
      <c r="A175" s="3"/>
      <c r="B175" s="3"/>
      <c r="C175" s="3"/>
      <c r="D175" s="3"/>
      <c r="E175" s="38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x14ac:dyDescent="0.2">
      <c r="A176" s="3"/>
      <c r="B176" s="3"/>
      <c r="C176" s="3"/>
      <c r="D176" s="3"/>
      <c r="E176" s="38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x14ac:dyDescent="0.2">
      <c r="A177" s="3"/>
      <c r="B177" s="3"/>
      <c r="C177" s="3"/>
      <c r="D177" s="3"/>
      <c r="E177" s="38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x14ac:dyDescent="0.2">
      <c r="A178" s="3"/>
      <c r="B178" s="3"/>
      <c r="C178" s="3"/>
      <c r="D178" s="3"/>
      <c r="E178" s="38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x14ac:dyDescent="0.2">
      <c r="A179" s="3"/>
      <c r="B179" s="3"/>
      <c r="C179" s="3"/>
      <c r="D179" s="3"/>
      <c r="E179" s="38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x14ac:dyDescent="0.2">
      <c r="A180" s="3"/>
      <c r="B180" s="3"/>
      <c r="C180" s="3"/>
      <c r="D180" s="3"/>
      <c r="E180" s="38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x14ac:dyDescent="0.2">
      <c r="A181" s="3"/>
      <c r="B181" s="3"/>
      <c r="C181" s="3"/>
      <c r="D181" s="3"/>
      <c r="E181" s="38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x14ac:dyDescent="0.2">
      <c r="A182" s="3"/>
      <c r="B182" s="3"/>
      <c r="C182" s="3"/>
      <c r="D182" s="3"/>
      <c r="E182" s="38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x14ac:dyDescent="0.2">
      <c r="A183" s="3"/>
      <c r="B183" s="3"/>
      <c r="C183" s="3"/>
      <c r="D183" s="3"/>
      <c r="E183" s="38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x14ac:dyDescent="0.2">
      <c r="A184" s="3"/>
      <c r="B184" s="3"/>
      <c r="C184" s="3"/>
      <c r="D184" s="3"/>
      <c r="E184" s="38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x14ac:dyDescent="0.2">
      <c r="A185" s="3"/>
      <c r="B185" s="3"/>
      <c r="C185" s="3"/>
      <c r="D185" s="3"/>
      <c r="E185" s="38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x14ac:dyDescent="0.2">
      <c r="A186" s="3"/>
      <c r="B186" s="3"/>
      <c r="C186" s="3"/>
      <c r="D186" s="3"/>
      <c r="E186" s="38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x14ac:dyDescent="0.2">
      <c r="A187" s="3"/>
      <c r="B187" s="3"/>
      <c r="C187" s="3"/>
      <c r="D187" s="3"/>
      <c r="E187" s="38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x14ac:dyDescent="0.2">
      <c r="A188" s="3"/>
      <c r="B188" s="3"/>
      <c r="C188" s="3"/>
      <c r="D188" s="3"/>
      <c r="E188" s="38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x14ac:dyDescent="0.2">
      <c r="A189" s="3"/>
      <c r="B189" s="3"/>
      <c r="C189" s="3"/>
      <c r="D189" s="3"/>
      <c r="E189" s="38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x14ac:dyDescent="0.2">
      <c r="A190" s="3"/>
      <c r="B190" s="3"/>
      <c r="C190" s="3"/>
      <c r="D190" s="3"/>
      <c r="E190" s="38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x14ac:dyDescent="0.2">
      <c r="A191" s="3"/>
      <c r="B191" s="3"/>
      <c r="C191" s="3"/>
      <c r="D191" s="3"/>
      <c r="E191" s="38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x14ac:dyDescent="0.2">
      <c r="A192" s="3"/>
      <c r="B192" s="3"/>
      <c r="C192" s="3"/>
      <c r="D192" s="3"/>
      <c r="E192" s="38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x14ac:dyDescent="0.2">
      <c r="A193" s="3"/>
      <c r="B193" s="3"/>
      <c r="C193" s="3"/>
      <c r="D193" s="3"/>
      <c r="E193" s="38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x14ac:dyDescent="0.2">
      <c r="A194" s="3"/>
      <c r="B194" s="3"/>
      <c r="C194" s="3"/>
      <c r="D194" s="3"/>
      <c r="E194" s="38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x14ac:dyDescent="0.2">
      <c r="A195" s="3"/>
      <c r="B195" s="3"/>
      <c r="C195" s="3"/>
      <c r="D195" s="3"/>
      <c r="E195" s="38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x14ac:dyDescent="0.2">
      <c r="A196" s="3"/>
      <c r="B196" s="3"/>
      <c r="C196" s="3"/>
      <c r="D196" s="3"/>
      <c r="E196" s="38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x14ac:dyDescent="0.2">
      <c r="A197" s="3"/>
      <c r="B197" s="3"/>
      <c r="C197" s="3"/>
      <c r="D197" s="3"/>
      <c r="E197" s="38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x14ac:dyDescent="0.2">
      <c r="A198" s="3"/>
      <c r="B198" s="3"/>
      <c r="C198" s="3"/>
      <c r="D198" s="3"/>
      <c r="E198" s="38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x14ac:dyDescent="0.2">
      <c r="A199" s="3"/>
      <c r="B199" s="3"/>
      <c r="C199" s="3"/>
      <c r="D199" s="3"/>
      <c r="E199" s="38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x14ac:dyDescent="0.2">
      <c r="A200" s="3"/>
      <c r="B200" s="3"/>
      <c r="C200" s="3"/>
      <c r="D200" s="3"/>
      <c r="E200" s="38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x14ac:dyDescent="0.2">
      <c r="A201" s="3"/>
      <c r="B201" s="3"/>
      <c r="C201" s="3"/>
      <c r="D201" s="3"/>
      <c r="E201" s="38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x14ac:dyDescent="0.2">
      <c r="A202" s="3"/>
      <c r="B202" s="3"/>
      <c r="C202" s="3"/>
      <c r="D202" s="3"/>
      <c r="E202" s="38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x14ac:dyDescent="0.2">
      <c r="A203" s="3"/>
      <c r="B203" s="3"/>
      <c r="C203" s="3"/>
      <c r="D203" s="3"/>
      <c r="E203" s="38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x14ac:dyDescent="0.2">
      <c r="A204" s="3"/>
      <c r="B204" s="3"/>
      <c r="C204" s="3"/>
      <c r="D204" s="3"/>
      <c r="E204" s="38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x14ac:dyDescent="0.2">
      <c r="A205" s="3"/>
      <c r="B205" s="3"/>
      <c r="C205" s="3"/>
      <c r="D205" s="3"/>
      <c r="E205" s="38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x14ac:dyDescent="0.2">
      <c r="A206" s="3"/>
      <c r="B206" s="3"/>
      <c r="C206" s="3"/>
      <c r="D206" s="3"/>
      <c r="E206" s="38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x14ac:dyDescent="0.2">
      <c r="A207" s="3"/>
      <c r="B207" s="3"/>
      <c r="C207" s="3"/>
      <c r="D207" s="3"/>
      <c r="E207" s="38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x14ac:dyDescent="0.2">
      <c r="A208" s="3"/>
      <c r="B208" s="3"/>
      <c r="C208" s="3"/>
      <c r="D208" s="3"/>
      <c r="E208" s="38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x14ac:dyDescent="0.2">
      <c r="A209" s="3"/>
      <c r="B209" s="3"/>
      <c r="C209" s="3"/>
      <c r="D209" s="3"/>
      <c r="E209" s="38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x14ac:dyDescent="0.2">
      <c r="A210" s="3"/>
      <c r="B210" s="3"/>
      <c r="C210" s="3"/>
      <c r="D210" s="3"/>
      <c r="E210" s="38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x14ac:dyDescent="0.2">
      <c r="A211" s="3"/>
      <c r="B211" s="3"/>
      <c r="C211" s="3"/>
      <c r="D211" s="3"/>
      <c r="E211" s="38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x14ac:dyDescent="0.2">
      <c r="A212" s="3"/>
      <c r="B212" s="3"/>
      <c r="C212" s="3"/>
      <c r="D212" s="3"/>
      <c r="E212" s="38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x14ac:dyDescent="0.2">
      <c r="A213" s="3"/>
      <c r="B213" s="3"/>
      <c r="C213" s="3"/>
      <c r="D213" s="3"/>
      <c r="E213" s="38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x14ac:dyDescent="0.2">
      <c r="A214" s="3"/>
      <c r="B214" s="3"/>
      <c r="C214" s="3"/>
      <c r="D214" s="3"/>
      <c r="E214" s="38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x14ac:dyDescent="0.2">
      <c r="A215" s="3"/>
      <c r="B215" s="3"/>
      <c r="C215" s="3"/>
      <c r="D215" s="3"/>
      <c r="E215" s="38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x14ac:dyDescent="0.2">
      <c r="A216" s="3"/>
      <c r="B216" s="3"/>
      <c r="C216" s="3"/>
      <c r="D216" s="3"/>
      <c r="E216" s="38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x14ac:dyDescent="0.2">
      <c r="A217" s="3"/>
      <c r="B217" s="3"/>
      <c r="C217" s="3"/>
      <c r="D217" s="3"/>
      <c r="E217" s="38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x14ac:dyDescent="0.2">
      <c r="A218" s="3"/>
      <c r="B218" s="3"/>
      <c r="C218" s="3"/>
      <c r="D218" s="3"/>
      <c r="E218" s="38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x14ac:dyDescent="0.2">
      <c r="A219" s="3"/>
      <c r="B219" s="3"/>
      <c r="C219" s="3"/>
      <c r="D219" s="3"/>
      <c r="E219" s="38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x14ac:dyDescent="0.2">
      <c r="A220" s="3"/>
      <c r="B220" s="3"/>
      <c r="C220" s="3"/>
      <c r="D220" s="3"/>
      <c r="E220" s="38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x14ac:dyDescent="0.2">
      <c r="A221" s="3"/>
      <c r="B221" s="3"/>
      <c r="C221" s="3"/>
      <c r="D221" s="3"/>
      <c r="E221" s="38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x14ac:dyDescent="0.2">
      <c r="A222" s="3"/>
      <c r="B222" s="3"/>
      <c r="C222" s="3"/>
      <c r="D222" s="3"/>
      <c r="E222" s="38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x14ac:dyDescent="0.2">
      <c r="A223" s="3"/>
      <c r="B223" s="3"/>
      <c r="C223" s="3"/>
      <c r="D223" s="3"/>
      <c r="E223" s="38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x14ac:dyDescent="0.2">
      <c r="A224" s="3"/>
      <c r="B224" s="3"/>
      <c r="C224" s="3"/>
      <c r="D224" s="3"/>
      <c r="E224" s="38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 x14ac:dyDescent="0.2">
      <c r="A225" s="3"/>
      <c r="B225" s="3"/>
      <c r="C225" s="3"/>
      <c r="D225" s="3"/>
      <c r="E225" s="38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x14ac:dyDescent="0.2">
      <c r="A226" s="3"/>
      <c r="B226" s="3"/>
      <c r="C226" s="3"/>
      <c r="D226" s="3"/>
      <c r="E226" s="38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 x14ac:dyDescent="0.2">
      <c r="A227" s="3"/>
      <c r="B227" s="3"/>
      <c r="C227" s="3"/>
      <c r="D227" s="3"/>
      <c r="E227" s="38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x14ac:dyDescent="0.2">
      <c r="A228" s="3"/>
      <c r="B228" s="3"/>
      <c r="C228" s="3"/>
      <c r="D228" s="3"/>
      <c r="E228" s="38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x14ac:dyDescent="0.2">
      <c r="A229" s="3"/>
      <c r="B229" s="3"/>
      <c r="C229" s="3"/>
      <c r="D229" s="3"/>
      <c r="E229" s="38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 x14ac:dyDescent="0.2">
      <c r="A230" s="3"/>
      <c r="B230" s="3"/>
      <c r="C230" s="3"/>
      <c r="D230" s="3"/>
      <c r="E230" s="38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x14ac:dyDescent="0.2">
      <c r="A231" s="3"/>
      <c r="B231" s="3"/>
      <c r="C231" s="3"/>
      <c r="D231" s="3"/>
      <c r="E231" s="38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x14ac:dyDescent="0.2">
      <c r="A232" s="3"/>
      <c r="B232" s="3"/>
      <c r="C232" s="3"/>
      <c r="D232" s="3"/>
      <c r="E232" s="38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 x14ac:dyDescent="0.2">
      <c r="A233" s="3"/>
      <c r="B233" s="3"/>
      <c r="C233" s="3"/>
      <c r="D233" s="3"/>
      <c r="E233" s="38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 x14ac:dyDescent="0.2">
      <c r="A234" s="3"/>
      <c r="B234" s="3"/>
      <c r="C234" s="3"/>
      <c r="D234" s="3"/>
      <c r="E234" s="38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x14ac:dyDescent="0.2">
      <c r="A235" s="3"/>
      <c r="B235" s="3"/>
      <c r="C235" s="3"/>
      <c r="D235" s="3"/>
      <c r="E235" s="38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x14ac:dyDescent="0.2">
      <c r="A236" s="3"/>
      <c r="B236" s="3"/>
      <c r="C236" s="3"/>
      <c r="D236" s="3"/>
      <c r="E236" s="38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x14ac:dyDescent="0.2">
      <c r="A237" s="3"/>
      <c r="B237" s="3"/>
      <c r="C237" s="3"/>
      <c r="D237" s="3"/>
      <c r="E237" s="38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x14ac:dyDescent="0.2">
      <c r="A238" s="3"/>
      <c r="B238" s="3"/>
      <c r="C238" s="3"/>
      <c r="D238" s="3"/>
      <c r="E238" s="38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x14ac:dyDescent="0.2">
      <c r="A239" s="3"/>
      <c r="B239" s="3"/>
      <c r="C239" s="3"/>
      <c r="D239" s="3"/>
      <c r="E239" s="38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x14ac:dyDescent="0.2">
      <c r="A240" s="3"/>
      <c r="B240" s="3"/>
      <c r="C240" s="3"/>
      <c r="D240" s="3"/>
      <c r="E240" s="38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x14ac:dyDescent="0.2">
      <c r="A241" s="3"/>
      <c r="B241" s="3"/>
      <c r="C241" s="3"/>
      <c r="D241" s="3"/>
      <c r="E241" s="38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x14ac:dyDescent="0.2">
      <c r="A242" s="3"/>
      <c r="B242" s="3"/>
      <c r="C242" s="3"/>
      <c r="D242" s="3"/>
      <c r="E242" s="38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x14ac:dyDescent="0.2">
      <c r="A243" s="3"/>
      <c r="B243" s="3"/>
      <c r="C243" s="3"/>
      <c r="D243" s="3"/>
      <c r="E243" s="38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 x14ac:dyDescent="0.2">
      <c r="A244" s="3"/>
      <c r="B244" s="3"/>
      <c r="C244" s="3"/>
      <c r="D244" s="3"/>
      <c r="E244" s="38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x14ac:dyDescent="0.2">
      <c r="A245" s="3"/>
      <c r="B245" s="3"/>
      <c r="C245" s="3"/>
      <c r="D245" s="3"/>
      <c r="E245" s="38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x14ac:dyDescent="0.2">
      <c r="A246" s="3"/>
      <c r="B246" s="3"/>
      <c r="C246" s="3"/>
      <c r="D246" s="3"/>
      <c r="E246" s="38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x14ac:dyDescent="0.2">
      <c r="A247" s="3"/>
      <c r="B247" s="3"/>
      <c r="C247" s="3"/>
      <c r="D247" s="3"/>
      <c r="E247" s="38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x14ac:dyDescent="0.2">
      <c r="A248" s="3"/>
      <c r="B248" s="3"/>
      <c r="C248" s="3"/>
      <c r="D248" s="3"/>
      <c r="E248" s="38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x14ac:dyDescent="0.2">
      <c r="A249" s="3"/>
      <c r="B249" s="3"/>
      <c r="C249" s="3"/>
      <c r="D249" s="3"/>
      <c r="E249" s="38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 x14ac:dyDescent="0.2">
      <c r="A250" s="3"/>
      <c r="B250" s="3"/>
      <c r="C250" s="3"/>
      <c r="D250" s="3"/>
      <c r="E250" s="38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 x14ac:dyDescent="0.2">
      <c r="A251" s="3"/>
      <c r="B251" s="3"/>
      <c r="C251" s="3"/>
      <c r="D251" s="3"/>
      <c r="E251" s="38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x14ac:dyDescent="0.2">
      <c r="A252" s="3"/>
      <c r="B252" s="3"/>
      <c r="C252" s="3"/>
      <c r="D252" s="3"/>
      <c r="E252" s="38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:36" x14ac:dyDescent="0.2">
      <c r="A253" s="3"/>
      <c r="B253" s="3"/>
      <c r="C253" s="3"/>
      <c r="D253" s="3"/>
      <c r="E253" s="38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 x14ac:dyDescent="0.2">
      <c r="A254" s="3"/>
      <c r="B254" s="3"/>
      <c r="C254" s="3"/>
      <c r="D254" s="3"/>
      <c r="E254" s="38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 x14ac:dyDescent="0.2">
      <c r="A255" s="3"/>
      <c r="B255" s="3"/>
      <c r="C255" s="3"/>
      <c r="D255" s="3"/>
      <c r="E255" s="38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 x14ac:dyDescent="0.2">
      <c r="A256" s="3"/>
      <c r="B256" s="3"/>
      <c r="C256" s="3"/>
      <c r="D256" s="3"/>
      <c r="E256" s="38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 x14ac:dyDescent="0.2">
      <c r="A257" s="3"/>
      <c r="B257" s="3"/>
      <c r="C257" s="3"/>
      <c r="D257" s="3"/>
      <c r="E257" s="38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 x14ac:dyDescent="0.2">
      <c r="A258" s="3"/>
      <c r="B258" s="3"/>
      <c r="C258" s="3"/>
      <c r="D258" s="3"/>
      <c r="E258" s="38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:36" x14ac:dyDescent="0.2">
      <c r="A259" s="3"/>
      <c r="B259" s="3"/>
      <c r="C259" s="3"/>
      <c r="D259" s="3"/>
      <c r="E259" s="38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x14ac:dyDescent="0.2">
      <c r="A260" s="3"/>
      <c r="B260" s="3"/>
      <c r="C260" s="3"/>
      <c r="D260" s="3"/>
      <c r="E260" s="38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x14ac:dyDescent="0.2">
      <c r="A261" s="3"/>
      <c r="B261" s="3"/>
      <c r="C261" s="3"/>
      <c r="D261" s="3"/>
      <c r="E261" s="38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x14ac:dyDescent="0.2">
      <c r="A262" s="3"/>
      <c r="B262" s="3"/>
      <c r="C262" s="3"/>
      <c r="D262" s="3"/>
      <c r="E262" s="38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 x14ac:dyDescent="0.2">
      <c r="A263" s="3"/>
      <c r="B263" s="3"/>
      <c r="C263" s="3"/>
      <c r="D263" s="3"/>
      <c r="E263" s="38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 x14ac:dyDescent="0.2">
      <c r="A264" s="3"/>
      <c r="B264" s="3"/>
      <c r="C264" s="3"/>
      <c r="D264" s="3"/>
      <c r="E264" s="38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:36" x14ac:dyDescent="0.2">
      <c r="A265" s="3"/>
      <c r="B265" s="3"/>
      <c r="C265" s="3"/>
      <c r="D265" s="3"/>
      <c r="E265" s="38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x14ac:dyDescent="0.2">
      <c r="A266" s="3"/>
      <c r="B266" s="3"/>
      <c r="C266" s="3"/>
      <c r="D266" s="3"/>
      <c r="E266" s="38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 x14ac:dyDescent="0.2">
      <c r="A267" s="3"/>
      <c r="B267" s="3"/>
      <c r="C267" s="3"/>
      <c r="D267" s="3"/>
      <c r="E267" s="38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x14ac:dyDescent="0.2">
      <c r="A268" s="3"/>
      <c r="B268" s="3"/>
      <c r="C268" s="3"/>
      <c r="D268" s="3"/>
      <c r="E268" s="38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 x14ac:dyDescent="0.2">
      <c r="A269" s="3"/>
      <c r="B269" s="3"/>
      <c r="C269" s="3"/>
      <c r="D269" s="3"/>
      <c r="E269" s="38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x14ac:dyDescent="0.2">
      <c r="A270" s="3"/>
      <c r="B270" s="3"/>
      <c r="C270" s="3"/>
      <c r="D270" s="3"/>
      <c r="E270" s="38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 x14ac:dyDescent="0.2">
      <c r="A271" s="3"/>
      <c r="B271" s="3"/>
      <c r="C271" s="3"/>
      <c r="D271" s="3"/>
      <c r="E271" s="38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x14ac:dyDescent="0.2">
      <c r="A272" s="3"/>
      <c r="B272" s="3"/>
      <c r="C272" s="3"/>
      <c r="D272" s="3"/>
      <c r="E272" s="38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 x14ac:dyDescent="0.2">
      <c r="A273" s="3"/>
      <c r="B273" s="3"/>
      <c r="C273" s="3"/>
      <c r="D273" s="3"/>
      <c r="E273" s="38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 x14ac:dyDescent="0.2">
      <c r="A274" s="3"/>
      <c r="B274" s="3"/>
      <c r="C274" s="3"/>
      <c r="D274" s="3"/>
      <c r="E274" s="38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 x14ac:dyDescent="0.2">
      <c r="A275" s="3"/>
      <c r="B275" s="3"/>
      <c r="C275" s="3"/>
      <c r="D275" s="3"/>
      <c r="E275" s="38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x14ac:dyDescent="0.2">
      <c r="A276" s="3"/>
      <c r="B276" s="3"/>
      <c r="C276" s="3"/>
      <c r="D276" s="3"/>
      <c r="E276" s="38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:36" x14ac:dyDescent="0.2">
      <c r="A277" s="3"/>
      <c r="B277" s="3"/>
      <c r="C277" s="3"/>
      <c r="D277" s="3"/>
      <c r="E277" s="38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 x14ac:dyDescent="0.2">
      <c r="A278" s="3"/>
      <c r="B278" s="3"/>
      <c r="C278" s="3"/>
      <c r="D278" s="3"/>
      <c r="E278" s="38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 x14ac:dyDescent="0.2">
      <c r="A279" s="3"/>
      <c r="B279" s="3"/>
      <c r="C279" s="3"/>
      <c r="D279" s="3"/>
      <c r="E279" s="38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 x14ac:dyDescent="0.2">
      <c r="A280" s="3"/>
      <c r="B280" s="3"/>
      <c r="C280" s="3"/>
      <c r="D280" s="3"/>
      <c r="E280" s="38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 x14ac:dyDescent="0.2">
      <c r="A281" s="3"/>
      <c r="B281" s="3"/>
      <c r="C281" s="3"/>
      <c r="D281" s="3"/>
      <c r="E281" s="38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:36" x14ac:dyDescent="0.2">
      <c r="A282" s="3"/>
      <c r="B282" s="3"/>
      <c r="C282" s="3"/>
      <c r="D282" s="3"/>
      <c r="E282" s="38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:36" x14ac:dyDescent="0.2">
      <c r="A283" s="3"/>
      <c r="B283" s="3"/>
      <c r="C283" s="3"/>
      <c r="D283" s="3"/>
      <c r="E283" s="38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 x14ac:dyDescent="0.2">
      <c r="A284" s="3"/>
      <c r="B284" s="3"/>
      <c r="C284" s="3"/>
      <c r="D284" s="3"/>
      <c r="E284" s="38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 x14ac:dyDescent="0.2">
      <c r="A285" s="3"/>
      <c r="B285" s="3"/>
      <c r="C285" s="3"/>
      <c r="D285" s="3"/>
      <c r="E285" s="38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 x14ac:dyDescent="0.2">
      <c r="A286" s="3"/>
      <c r="B286" s="3"/>
      <c r="C286" s="3"/>
      <c r="D286" s="3"/>
      <c r="E286" s="38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 x14ac:dyDescent="0.2">
      <c r="A287" s="3"/>
      <c r="B287" s="3"/>
      <c r="C287" s="3"/>
      <c r="D287" s="3"/>
      <c r="E287" s="38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:36" x14ac:dyDescent="0.2">
      <c r="A288" s="3"/>
      <c r="B288" s="3"/>
      <c r="C288" s="3"/>
      <c r="D288" s="3"/>
      <c r="E288" s="38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 x14ac:dyDescent="0.2">
      <c r="A289" s="3"/>
      <c r="B289" s="3"/>
      <c r="C289" s="3"/>
      <c r="D289" s="3"/>
      <c r="E289" s="38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 x14ac:dyDescent="0.2">
      <c r="A290" s="3"/>
      <c r="B290" s="3"/>
      <c r="C290" s="3"/>
      <c r="D290" s="3"/>
      <c r="E290" s="38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 x14ac:dyDescent="0.2">
      <c r="A291" s="3"/>
      <c r="B291" s="3"/>
      <c r="C291" s="3"/>
      <c r="D291" s="3"/>
      <c r="E291" s="38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 x14ac:dyDescent="0.2">
      <c r="A292" s="3"/>
      <c r="B292" s="3"/>
      <c r="C292" s="3"/>
      <c r="D292" s="3"/>
      <c r="E292" s="38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 x14ac:dyDescent="0.2">
      <c r="A293" s="3"/>
      <c r="B293" s="3"/>
      <c r="C293" s="3"/>
      <c r="D293" s="3"/>
      <c r="E293" s="38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x14ac:dyDescent="0.2">
      <c r="A294" s="3"/>
      <c r="B294" s="3"/>
      <c r="C294" s="3"/>
      <c r="D294" s="3"/>
      <c r="E294" s="38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x14ac:dyDescent="0.2">
      <c r="A295" s="3"/>
      <c r="B295" s="3"/>
      <c r="C295" s="3"/>
      <c r="D295" s="3"/>
      <c r="E295" s="38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x14ac:dyDescent="0.2">
      <c r="A296" s="3"/>
      <c r="B296" s="3"/>
      <c r="C296" s="3"/>
      <c r="D296" s="3"/>
      <c r="E296" s="38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x14ac:dyDescent="0.2">
      <c r="A297" s="3"/>
      <c r="B297" s="3"/>
      <c r="C297" s="3"/>
      <c r="D297" s="3"/>
      <c r="E297" s="38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x14ac:dyDescent="0.2">
      <c r="A298" s="3"/>
      <c r="B298" s="3"/>
      <c r="C298" s="3"/>
      <c r="D298" s="3"/>
      <c r="E298" s="38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</sheetData>
  <mergeCells count="10">
    <mergeCell ref="F7:G7"/>
    <mergeCell ref="H7:I7"/>
    <mergeCell ref="A1:L1"/>
    <mergeCell ref="A2:L2"/>
    <mergeCell ref="A3:L3"/>
    <mergeCell ref="A4:L4"/>
    <mergeCell ref="B5:C6"/>
    <mergeCell ref="D5:E6"/>
    <mergeCell ref="F5:I6"/>
    <mergeCell ref="J5:L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Berner AMOUR FOU</dc:creator>
  <cp:lastModifiedBy>Denis Rabaglia</cp:lastModifiedBy>
  <dcterms:created xsi:type="dcterms:W3CDTF">2021-12-26T22:46:47Z</dcterms:created>
  <dcterms:modified xsi:type="dcterms:W3CDTF">2021-12-28T16:38:12Z</dcterms:modified>
</cp:coreProperties>
</file>